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firstSheet="8" activeTab="12"/>
  </bookViews>
  <sheets>
    <sheet name="petank GENÇ takımlar" sheetId="1" r:id="rId1"/>
    <sheet name="altınnokta " sheetId="2" r:id="rId2"/>
    <sheet name="petank-ferdi GENÇLER" sheetId="3" r:id="rId3"/>
    <sheet name="petank-ferdi BAYAN BÜYÜK" sheetId="4" r:id="rId4"/>
    <sheet name="petank-ERKEK BÜYÜK" sheetId="5" r:id="rId5"/>
    <sheet name="altınnokta  büyük bayanlar" sheetId="6" r:id="rId6"/>
    <sheet name="altınnokta  büyük erkekler" sheetId="7" r:id="rId7"/>
    <sheet name="petank takımlar büyük BAYAN" sheetId="8" r:id="rId8"/>
    <sheet name="petank takımlar büyük ERKEKLER" sheetId="9" r:id="rId9"/>
    <sheet name="RAFFA bayanlar (BÜYÜK)" sheetId="10" r:id="rId10"/>
    <sheet name="RAFFA erkekler(BÜYÜK)" sheetId="11" r:id="rId11"/>
    <sheet name="RAFFA GENÇLER" sheetId="12" r:id="rId12"/>
    <sheet name="SONUÇLAR" sheetId="13" r:id="rId13"/>
  </sheets>
  <definedNames/>
  <calcPr fullCalcOnLoad="1"/>
</workbook>
</file>

<file path=xl/sharedStrings.xml><?xml version="1.0" encoding="utf-8"?>
<sst xmlns="http://schemas.openxmlformats.org/spreadsheetml/2006/main" count="3018" uniqueCount="397">
  <si>
    <t>TAKIMLAR</t>
  </si>
  <si>
    <t>TAKIM I</t>
  </si>
  <si>
    <t>TAKIM II</t>
  </si>
  <si>
    <t>S.NO</t>
  </si>
  <si>
    <t>TAKIM</t>
  </si>
  <si>
    <t>BOCCE LİGİ</t>
  </si>
  <si>
    <t>SET AVERAJI</t>
  </si>
  <si>
    <t>SAYI
AVERAJI</t>
  </si>
  <si>
    <t>SONUÇ</t>
  </si>
  <si>
    <t>TEKLER</t>
  </si>
  <si>
    <t>SET
AVERAJI</t>
  </si>
  <si>
    <t>PUAN</t>
  </si>
  <si>
    <t>TAKIMLARIN OYUNCU LİSTELERİ</t>
  </si>
  <si>
    <t>SAYI
AVERAJ</t>
  </si>
  <si>
    <t>1.TUR PUAN DURUMU(RAFFA)</t>
  </si>
  <si>
    <t>2.TUR PUAN DURUMU  (RAFFA)</t>
  </si>
  <si>
    <t>1ATIŞ</t>
  </si>
  <si>
    <t>2.ATIŞ</t>
  </si>
  <si>
    <t>3.ATIŞ</t>
  </si>
  <si>
    <t>4.ATIŞ</t>
  </si>
  <si>
    <t>5.ATIŞ</t>
  </si>
  <si>
    <t>TOP</t>
  </si>
  <si>
    <t>BAYANLAR</t>
  </si>
  <si>
    <t>3.TUR PUAN DURUMU (RAFFA)</t>
  </si>
  <si>
    <t>4.TUR PUAN DURUMU(RAFFA)</t>
  </si>
  <si>
    <t>5.TUR PUAN DURUMU(RAFFA)</t>
  </si>
  <si>
    <t>MERVE TİMUR</t>
  </si>
  <si>
    <t>SEMİH VAR</t>
  </si>
  <si>
    <t>EDA SAYAK</t>
  </si>
  <si>
    <t>DOĞUKAN DAĞOĞLU</t>
  </si>
  <si>
    <t>ASLIHAN SAĞLAM</t>
  </si>
  <si>
    <t>SERTAÇ ÖZÇELİK</t>
  </si>
  <si>
    <t>AHMET EMEN</t>
  </si>
  <si>
    <t>CANSUNUR IŞILDAK</t>
  </si>
  <si>
    <t>ONUR AKMAN</t>
  </si>
  <si>
    <t>NURAY BAYRAMOĞLU</t>
  </si>
  <si>
    <t>ÖZLEM KORKMAZ</t>
  </si>
  <si>
    <t>YASİN ŞEN</t>
  </si>
  <si>
    <t>EMRE TİMUR</t>
  </si>
  <si>
    <t>İNCİ ÖZTÜRK</t>
  </si>
  <si>
    <t>RÜSTEM HAMDİ</t>
  </si>
  <si>
    <t>ZEHRA KADİR</t>
  </si>
  <si>
    <t>SEVDA KEKLİK</t>
  </si>
  <si>
    <t>BARIŞCAN KÜÇÜK</t>
  </si>
  <si>
    <t>TAYFUN ARIK</t>
  </si>
  <si>
    <t>SEMANUR ASLANTAŞ</t>
  </si>
  <si>
    <t>SONER TOZUN</t>
  </si>
  <si>
    <t>KADİRCAN KADER</t>
  </si>
  <si>
    <t>BÜŞRANUR METİN</t>
  </si>
  <si>
    <t>ÜMİT ENSAR</t>
  </si>
  <si>
    <t>DİLARA BANDAKÇIOĞLU</t>
  </si>
  <si>
    <t>RAHİM TOZUN</t>
  </si>
  <si>
    <t>MUSA SARIÇAM</t>
  </si>
  <si>
    <t>RAMAZAN ÖMEROĞLU</t>
  </si>
  <si>
    <t>ZEYNEP SOLMAZ</t>
  </si>
  <si>
    <t>AHMET MUSA</t>
  </si>
  <si>
    <t>ÖMER ERDOĞAN</t>
  </si>
  <si>
    <t>İSMET RESULLÜ</t>
  </si>
  <si>
    <t>ERAY YILMAZ</t>
  </si>
  <si>
    <t>YUSUF PİRİM</t>
  </si>
  <si>
    <t>EMRE GÜNGÖR</t>
  </si>
  <si>
    <t>FURKAN ATALAY</t>
  </si>
  <si>
    <t>MERVE GÜNEŞ</t>
  </si>
  <si>
    <t>İSA SAKA</t>
  </si>
  <si>
    <t>BEKİR CAN ÖZKARA</t>
  </si>
  <si>
    <t>ALİ ASKER</t>
  </si>
  <si>
    <t>AHMET Ö ÇETİN</t>
  </si>
  <si>
    <t>CANSU YILMAZ</t>
  </si>
  <si>
    <t>DUYGU ÖLMEZ</t>
  </si>
  <si>
    <t>SERPİL MUTLU</t>
  </si>
  <si>
    <t>FURKAN GÜLTEKİN</t>
  </si>
  <si>
    <t>GÖKHAN ÇELİK</t>
  </si>
  <si>
    <t>FURKAN ULU</t>
  </si>
  <si>
    <t>SEDA KARAOSMANOĞLU</t>
  </si>
  <si>
    <t>ŞABAN SARTIK</t>
  </si>
  <si>
    <t>SEFA ARSLAN</t>
  </si>
  <si>
    <t>SADULLAH PELEN</t>
  </si>
  <si>
    <t>ERDOĞAN YORDAM</t>
  </si>
  <si>
    <t>FURKAN CEYLAN</t>
  </si>
  <si>
    <t>MUSTAFA KILINÇ</t>
  </si>
  <si>
    <t>FATMA ÖNALAN</t>
  </si>
  <si>
    <t>ESİLE ENEM</t>
  </si>
  <si>
    <t>FATİH TÜMER</t>
  </si>
  <si>
    <t>YASİN KARADOĞAN</t>
  </si>
  <si>
    <t>DAMLA KÜÇÜK</t>
  </si>
  <si>
    <t>İSMAİL MUSAGİL</t>
  </si>
  <si>
    <t>CANER KEKLİKÇİ</t>
  </si>
  <si>
    <t>M TAHA FIÇICI</t>
  </si>
  <si>
    <t>FERHAT ODABAŞ</t>
  </si>
  <si>
    <t>SEVİL ÖZTÜRK</t>
  </si>
  <si>
    <t>TUĞBA KORKMAZ</t>
  </si>
  <si>
    <t>GÜLİZAR DİN</t>
  </si>
  <si>
    <t>BATUHAN SÜTOĞLU</t>
  </si>
  <si>
    <t>SERHAT SAYAK</t>
  </si>
  <si>
    <t>PEMBE YILMAZTÜRK</t>
  </si>
  <si>
    <t>GAFFUR KEDİKOĞLU</t>
  </si>
  <si>
    <t>MUHAMMET ÖKSÜZ</t>
  </si>
  <si>
    <t>TOLGA YÜCEL</t>
  </si>
  <si>
    <t>SEDA GERİDÖNMEZ</t>
  </si>
  <si>
    <t>1. TUR MÜSABAKALARI  (TEKLER PETANK)</t>
  </si>
  <si>
    <t>2. TUR MÜSABAKALARI (TEKLER  PETANK)</t>
  </si>
  <si>
    <t>3. TUR MÜSABAKALARI (TEKLER PETANK)</t>
  </si>
  <si>
    <t>4. TUR MÜSABAKALARI(TEKLER PETANK)</t>
  </si>
  <si>
    <t>5. TUR MÜSABAKALARI (TEKLER PETANK)</t>
  </si>
  <si>
    <t xml:space="preserve">   TBBDF 2010 FERDİ
PETANK ALTIN NOKTA MÜSABAKA CETVELİ</t>
  </si>
  <si>
    <t>EŞREF BAYRAMOĞLU</t>
  </si>
  <si>
    <t>İZMİR KONAK</t>
  </si>
  <si>
    <t>ANTALYA YAT YELKEN</t>
  </si>
  <si>
    <t>ÇEKİRGE A</t>
  </si>
  <si>
    <t>ESKİŞEHİR</t>
  </si>
  <si>
    <t>BOLU BELEDİYE</t>
  </si>
  <si>
    <t>SAMSUN GÖÇGÜN YİBO</t>
  </si>
  <si>
    <t>BİNGÖL</t>
  </si>
  <si>
    <t>İSTANBUL BOCCE</t>
  </si>
  <si>
    <t>ANKARA GÜCÜ</t>
  </si>
  <si>
    <t>HASANAĞA TOKİ</t>
  </si>
  <si>
    <t>OLİMPİYAT</t>
  </si>
  <si>
    <t>SERHAT KARS</t>
  </si>
  <si>
    <t>SAMSUN EMRULLAH EFENDİ</t>
  </si>
  <si>
    <t>ÇEKİRGE B</t>
  </si>
  <si>
    <t>ÇAĞLAR</t>
  </si>
  <si>
    <t>VERDİĞİ 
SAYI</t>
  </si>
  <si>
    <t>1.TUR PUAN DURUMU</t>
  </si>
  <si>
    <t>1. TUR MÜSABAKALARI  (petank takımlar)</t>
  </si>
  <si>
    <t>ALDIĞI
SAYI</t>
  </si>
  <si>
    <t>2. TUR MÜSABAKALARI (TAKIMLAR  PETANK)</t>
  </si>
  <si>
    <t>2.TUR PUAN DURUMU  (FERDİ PETANK)</t>
  </si>
  <si>
    <t>A.TOLGA YÜCEL</t>
  </si>
  <si>
    <t>GÜLİZAR DİV</t>
  </si>
  <si>
    <t>KIRIKKALE GSİM</t>
  </si>
  <si>
    <t>3. TUR MÜSABAKALARI (TAKIMLAR  PETANK)</t>
  </si>
  <si>
    <t>4. TUR MÜSABAKALARI (TAKIMLAR  PETANK)</t>
  </si>
  <si>
    <t>5. TUR MÜSABAKALARI  (TAKIMLAR  PETANK)</t>
  </si>
  <si>
    <t>ALDIĞI</t>
  </si>
  <si>
    <t>VERDİĞİ</t>
  </si>
  <si>
    <t>AVERAJ</t>
  </si>
  <si>
    <t>GAMZE BAŞARAN</t>
  </si>
  <si>
    <t>SEVGİ AKTAŞ</t>
  </si>
  <si>
    <t>AYŞEGÜL SAYDAM</t>
  </si>
  <si>
    <t>MERVE ÜNGÖR</t>
  </si>
  <si>
    <t>GÖZDE ÇANKAYA</t>
  </si>
  <si>
    <t>HANİFE YALÇIN</t>
  </si>
  <si>
    <t>BENAY GÜNDÜZ</t>
  </si>
  <si>
    <t>DENİZ DEMİR</t>
  </si>
  <si>
    <t>İLKE KUMARTAŞLI0ĞLU</t>
  </si>
  <si>
    <t>MERVE ABAR</t>
  </si>
  <si>
    <t>RUKİYE YÜKSEL</t>
  </si>
  <si>
    <t>ÖZLEM ÖZALP</t>
  </si>
  <si>
    <t>GÖZDE ÖZGÜN</t>
  </si>
  <si>
    <t>MELİKE BOZ</t>
  </si>
  <si>
    <t>EZGİ AKTÜRK</t>
  </si>
  <si>
    <t>SEVGİ BOSTANCI</t>
  </si>
  <si>
    <t>MİNE DEMİR</t>
  </si>
  <si>
    <t>NATİA GATENADZE</t>
  </si>
  <si>
    <t>GÖZDE ÇİFTÇİ</t>
  </si>
  <si>
    <t>NİLAY GÜNDÜZ</t>
  </si>
  <si>
    <t>GÜLBİN GÜRHAN</t>
  </si>
  <si>
    <t>HASİBE TÜRKYILMAZ</t>
  </si>
  <si>
    <t>EDA ÇETİN</t>
  </si>
  <si>
    <t>MÜSEBBİHA KILINÇ</t>
  </si>
  <si>
    <t>DAMLA YILDIZ</t>
  </si>
  <si>
    <t>TUĞBA FIÇICI</t>
  </si>
  <si>
    <t>NESLİHAN SERTKAYA</t>
  </si>
  <si>
    <t>GAMZE ÖZGÜN</t>
  </si>
  <si>
    <t>HATİCE KÜBRA AKTAŞ</t>
  </si>
  <si>
    <t>AYLİN BİLGEN</t>
  </si>
  <si>
    <t>SEVCAN AKBABA</t>
  </si>
  <si>
    <t>TALİA KUMARTAŞLIOĞLU</t>
  </si>
  <si>
    <t>MERVE ÖZTÜRK</t>
  </si>
  <si>
    <t>AYSUN ARSLAN</t>
  </si>
  <si>
    <t>GÜLÇİN ESEN</t>
  </si>
  <si>
    <t>GİZEM SIR</t>
  </si>
  <si>
    <t>İKBAL KAVALCI</t>
  </si>
  <si>
    <t>YASEMİN YILDIZ</t>
  </si>
  <si>
    <t>HÜSNE KATAR</t>
  </si>
  <si>
    <t>1. TUR MÜSABAKALARI  (TEKLER BÜYÜK BAYAN PETANK)</t>
  </si>
  <si>
    <t>SEZGİN AYDIN</t>
  </si>
  <si>
    <t>MURAT ÖZCAN</t>
  </si>
  <si>
    <t>ENGİN ULUSOY</t>
  </si>
  <si>
    <t>SEDAT ATILGAN</t>
  </si>
  <si>
    <t>HÜSEYİN TÜKENMEZ</t>
  </si>
  <si>
    <t>ALİ KABADAYI</t>
  </si>
  <si>
    <t>CANİP ASLAN</t>
  </si>
  <si>
    <t>EMRE ABAR</t>
  </si>
  <si>
    <t>EMRE ESKİ</t>
  </si>
  <si>
    <t>MUSTAFA TAHA GEMİ</t>
  </si>
  <si>
    <t>AHMET ELARSLAN</t>
  </si>
  <si>
    <t>ÖZKAN KURT</t>
  </si>
  <si>
    <t>CAN TÜKENMEZ</t>
  </si>
  <si>
    <t>EMRE GÜRHAN</t>
  </si>
  <si>
    <t>İLYAS CAVULDAK</t>
  </si>
  <si>
    <t>MESUT ERGİŞİ</t>
  </si>
  <si>
    <t>SENİH DEMİRGİL</t>
  </si>
  <si>
    <t>MUSTAFA HARPUTLU</t>
  </si>
  <si>
    <t>VAROL ÇAKIR</t>
  </si>
  <si>
    <t>M.GARİP TARÇIN</t>
  </si>
  <si>
    <t>ADİL KIR</t>
  </si>
  <si>
    <t>Y.EMRE YEŞİLYURT</t>
  </si>
  <si>
    <t>MUSA ALTUN</t>
  </si>
  <si>
    <t>CAFER DENİZCİ</t>
  </si>
  <si>
    <t>M.YILMAZ DURAN</t>
  </si>
  <si>
    <t>İDRİS ÇELİK</t>
  </si>
  <si>
    <t>FAİK DURSUN ÖZTÜRK</t>
  </si>
  <si>
    <t>OZAN KAPLANDENİZ</t>
  </si>
  <si>
    <t>MEHMET KARATAŞ</t>
  </si>
  <si>
    <t>MESUT ERYEŞİL</t>
  </si>
  <si>
    <t>SERKAN IŞILDAK</t>
  </si>
  <si>
    <t>AHMET YARATILMIŞ</t>
  </si>
  <si>
    <t>YILMAZ GÜZELOCAK</t>
  </si>
  <si>
    <t>ERDAL BUYRUK</t>
  </si>
  <si>
    <t>UĞUR GÜN</t>
  </si>
  <si>
    <t>BUĞRA ARSLAN</t>
  </si>
  <si>
    <t>ALİİHSAN ALTINTAŞ</t>
  </si>
  <si>
    <t>RUHİ TATLITÜRK</t>
  </si>
  <si>
    <t>ŞABAN TAŞKIN</t>
  </si>
  <si>
    <t>NAMIK BEKAR</t>
  </si>
  <si>
    <t>ŞİNASİ SELECİLER</t>
  </si>
  <si>
    <t>SİNAN ACAR</t>
  </si>
  <si>
    <t>ERHAN TONGAL</t>
  </si>
  <si>
    <t>İ. HAKKI YILMAZ</t>
  </si>
  <si>
    <t>ENES KOFOĞLU</t>
  </si>
  <si>
    <t>OSMAN BATUK</t>
  </si>
  <si>
    <t>M. BİRKAN TÜLEK</t>
  </si>
  <si>
    <t>BAYRAM SARIÇAM</t>
  </si>
  <si>
    <t>BARIŞ KÜLCÜ</t>
  </si>
  <si>
    <t>ALİCAN KARATAŞ</t>
  </si>
  <si>
    <t>TAMER SIĞ</t>
  </si>
  <si>
    <t>EKREM AYER</t>
  </si>
  <si>
    <t>LEVENT KADER</t>
  </si>
  <si>
    <t>EROL SARCAN</t>
  </si>
  <si>
    <t>İSMAİL MEŞEDALI</t>
  </si>
  <si>
    <t>FARUK AYDIN</t>
  </si>
  <si>
    <t>ZEKERİYA ABAR</t>
  </si>
  <si>
    <t>GÜVEN HORUZ</t>
  </si>
  <si>
    <t>EVREN TÜRKYILMAZ</t>
  </si>
  <si>
    <t>TALHA ERSOY</t>
  </si>
  <si>
    <t>İBRAHİM ÇİDEM</t>
  </si>
  <si>
    <t>MEHMET SATILMIŞ BULUT</t>
  </si>
  <si>
    <t>TOLGA DURMUŞ</t>
  </si>
  <si>
    <t>RAMİS YILMAZ</t>
  </si>
  <si>
    <t>MEHMET NALÇAİYİ</t>
  </si>
  <si>
    <t>MURAT ŞAN</t>
  </si>
  <si>
    <t>FATİH ÖZTÜRK</t>
  </si>
  <si>
    <t>CANER MAKARA</t>
  </si>
  <si>
    <t>İBRAHİM ÖZTÜRK</t>
  </si>
  <si>
    <t>ÖZKAY KAPLAN</t>
  </si>
  <si>
    <t>1. TUR MÜSABAKALARI  (TEKLER BÜYÜK ERKEKLER PETANK)</t>
  </si>
  <si>
    <t>KEMER YAT YELKEN</t>
  </si>
  <si>
    <t>KÖKSAL TOPTAN GSK</t>
  </si>
  <si>
    <t>BURSA MALİYE</t>
  </si>
  <si>
    <t>İZMİR BOCCE</t>
  </si>
  <si>
    <t>KOCAELİ</t>
  </si>
  <si>
    <t>BURSA HASANAĞA TOKİ</t>
  </si>
  <si>
    <t>SİİRT</t>
  </si>
  <si>
    <t>KEMER BELEDİYE</t>
  </si>
  <si>
    <t>ANKARA SİTAL</t>
  </si>
  <si>
    <t>BURSA NİLÜFER</t>
  </si>
  <si>
    <t>KIRIKKALE</t>
  </si>
  <si>
    <t>ALAÇAM GENÇLİK</t>
  </si>
  <si>
    <t>ANKARA KAZAN</t>
  </si>
  <si>
    <t>RİZE</t>
  </si>
  <si>
    <t>BAY</t>
  </si>
  <si>
    <t>2.TUR PUAN DURUMU(ERKEK BÜYÜK TAKIMLAR PETANK)</t>
  </si>
  <si>
    <t>1. TUR MÜSABAKALARI  (petank büyük erkek takımlar)</t>
  </si>
  <si>
    <t>1. TUR MÜSABAKALARI  (petank büyük bayan takımlar)</t>
  </si>
  <si>
    <t>AMASYA</t>
  </si>
  <si>
    <t>ilk 8 ler</t>
  </si>
  <si>
    <t>ilk 4 ler</t>
  </si>
  <si>
    <t xml:space="preserve">HASAANAĞA TOKİ </t>
  </si>
  <si>
    <t>İLK 8 LER (TEKLER PETANK)</t>
  </si>
  <si>
    <t>İLK 8 LER  çaprazlar(TEKLER PETANK)</t>
  </si>
  <si>
    <t xml:space="preserve">HASANAĞA TOKİ </t>
  </si>
  <si>
    <t>a</t>
  </si>
  <si>
    <t>ERHAN TONGAL,EMRE ESKİ,TOLGA DURMUŞ</t>
  </si>
  <si>
    <t>ŞABAN SARTIK,MESUT ERYEŞİL,SADULLAH PELEN</t>
  </si>
  <si>
    <t>TALHA ERSOY,MUSA ALTUN,KÜRŞAT TÜRKEKUL</t>
  </si>
  <si>
    <t>EMRE ABAR,MESUT ERGİŞİ,CANER MAKARA</t>
  </si>
  <si>
    <t>YILMAZ GÜZELOCAK,DOĞUKAN DAĞOĞLU,VURAL ÇAKIR</t>
  </si>
  <si>
    <t>CAN TÜKENMEZ,HÜSEYİN TÜKENMEZ,GÖKHAN ÇELİK</t>
  </si>
  <si>
    <t>AHMET YARATILMIŞ,Y.EMRE YEŞİLYURT,ENES KOFOĞLU</t>
  </si>
  <si>
    <t>İ.HAKKI YILMAZ,CANİP ARSLAN,ÖZKAY KAPLAN</t>
  </si>
  <si>
    <t>ŞABAN TAŞKIN,RUHİ TATLITÜRK,GÜVEN HORUZ</t>
  </si>
  <si>
    <t>FURKAN GÜLTEKİN,LEVENT KADER,BUĞRA ARSLAN</t>
  </si>
  <si>
    <t>M.GARİP TARÇIN,MEHMET KARATAŞ,İDRİS ÇELİK</t>
  </si>
  <si>
    <t>İBRAHİM ÇİDEM,İSMAİL MEŞEDALI,NAMIK BEKAR</t>
  </si>
  <si>
    <t>TAMER SIĞ,ALİ İHSAN ALTINTAŞ,CAFER DENİZCİ</t>
  </si>
  <si>
    <t>ÖZKAN KURT,UĞUR GÜN,EKREM AYER</t>
  </si>
  <si>
    <t>ERDAL BUYRUK,SEMİH DEMİRGİL,SİNAN ACAR</t>
  </si>
  <si>
    <t>OSMAN BATUK,ADİL KIR,EMRE GÜRHAN</t>
  </si>
  <si>
    <t>ŞİNASİ SELECİLER,EROL SARCAN,M.YILMAZ DURAN.M.BİRKAN TÜLEK</t>
  </si>
  <si>
    <t xml:space="preserve"> (BAYAN TEKLER PETANK)</t>
  </si>
  <si>
    <t>A</t>
  </si>
  <si>
    <t>B</t>
  </si>
  <si>
    <t>C</t>
  </si>
  <si>
    <t>D</t>
  </si>
  <si>
    <t>E</t>
  </si>
  <si>
    <t>F</t>
  </si>
  <si>
    <t>FİNAL</t>
  </si>
  <si>
    <t>3.LÜK</t>
  </si>
  <si>
    <t>GRUP</t>
  </si>
  <si>
    <t>O</t>
  </si>
  <si>
    <t xml:space="preserve">   TBBDF 2010 FERDİ
PETANK ALTIN NOKTA MÜSABAKA CETVELİ (ERKEKLER)</t>
  </si>
  <si>
    <t>1. TURDA KARŞILAŞAN SPORCULARDAN EKREM AYER RAKİBİNİ YENDİĞİ İÇİN ÜSTTE YER ALMIŞTIR.</t>
  </si>
  <si>
    <t xml:space="preserve"> (ERKEK TEKLER PETANK)</t>
  </si>
  <si>
    <t xml:space="preserve"> (ERKEK TAKIMLAR PETANK)</t>
  </si>
  <si>
    <t xml:space="preserve">   TBBDF 2010 FERDİ BÜYÜK BAYANLAR
PETANK ALTIN NOKTA MÜSABAKA CETVELİ</t>
  </si>
  <si>
    <t>SPORCULAR</t>
  </si>
  <si>
    <t>ÜÇLER</t>
  </si>
  <si>
    <t>İLKE KUMARTAŞLIOĞLU,TALİA KUMARTAŞLIOĞLU,MERVE ÖZTÜRK</t>
  </si>
  <si>
    <t>EDA ÇETİN,GAMZE BAŞARAN,HASİBE TÜRKYILMAZ</t>
  </si>
  <si>
    <t>SEVGİ BOSTANCI,DİLAY GÜNDÜZ,BENAY GÜNDÜZ</t>
  </si>
  <si>
    <t>DENİZ DEMİR,MÜSEBBİHA KILINÇ,MİNE DEMİR</t>
  </si>
  <si>
    <t>ÖZLEM ÖZALP,GÖZDE ÖZGÜN,AYŞEGÜL SAYDAM,YASEMİN YILDIZ</t>
  </si>
  <si>
    <t>AYLİN BİLGEN,GİZEM SIR,AYSUN ARSLAN</t>
  </si>
  <si>
    <t>GAFFUR KEDİKOĞLU,FERHAT ODABAŞ,MUHAMMET ÖKSÜZ</t>
  </si>
  <si>
    <t>EMRE TİMUR,GÖKHAN ÇELİK,MERVE TİMUR</t>
  </si>
  <si>
    <t>SEFA ARSLAN,SERTAÇ ÖZÇELİK,ZEYNEP SOLMAZ</t>
  </si>
  <si>
    <t>KADİR CAN KADER,BÜŞRANUR METİN,BATUHAN SÜTOĞLU</t>
  </si>
  <si>
    <t>EDA SAYAK,SERHAT SAYAK,FATMA ÖNALAN</t>
  </si>
  <si>
    <t>SEMANUR ARSLANTAŞ,MUSA SARIÇAM,FURKAN ATALAY</t>
  </si>
  <si>
    <t>TUĞBA KORKMAZ,GÜLİZAR DİV,YASİN KARADOĞAN</t>
  </si>
  <si>
    <t>PEMBE YILMAZTÜRK,SERPİL MUTLU,CANSU YILMAZ</t>
  </si>
  <si>
    <t>İSMAİL MUSAGİL,MUSTAFA KILINÇ,YASİN ŞEN</t>
  </si>
  <si>
    <t>SONER TOZUN,RAHİM TOZUN,ÖMER ERDOĞAN</t>
  </si>
  <si>
    <t>AHMET MUSA,RÜSTEM HAMDİ,İSMEET RESULLÜ,MERVE GÜNEŞ</t>
  </si>
  <si>
    <t>,</t>
  </si>
  <si>
    <t>SEVDA KEKLİK,DOĞUKAN DAĞOĞLU,SEDA GERİDÖNMEZ,RAMAZAN ÖMEROĞLU</t>
  </si>
  <si>
    <t>FURKAN ULU,ÖZLEM KORKMAZ,TAYFUN ARIK</t>
  </si>
  <si>
    <t>ONUR AKMAN,CANSUNUR IŞILDAK,FURKAN CEYLAN</t>
  </si>
  <si>
    <t>MÜSABAKALARA ÇIKMADI</t>
  </si>
  <si>
    <t>TBBDF 2010 ERKEKLER (BÜYÜKLER) 
PETANK ALTIN NOKTA (İLK 4)SONUÇLARI</t>
  </si>
  <si>
    <t>TBBDF 2010 ERKEKLER (BÜYÜKLER) 
PETANK ALTIN NOKTA (İLK 8)SONUÇLARI</t>
  </si>
  <si>
    <t>PETANK GENÇ TAKIMLAR</t>
  </si>
  <si>
    <t>ALTIN NOKTA GENÇLER</t>
  </si>
  <si>
    <t xml:space="preserve">   TBBDF 2010 FERDİ
PETANK ALTIN NOKTA MÜSABAKA CETVELİ GENÇLER</t>
  </si>
  <si>
    <t>PETANK FERDİ GENÇLER</t>
  </si>
  <si>
    <t xml:space="preserve"> (BAYAN FERDİ PETANK)</t>
  </si>
  <si>
    <t xml:space="preserve"> (BAYAN TAKIM PETANK)</t>
  </si>
  <si>
    <t>(PETANK ALTIN NOKTA BAYAN)</t>
  </si>
  <si>
    <t xml:space="preserve"> (ERKEK FERDİ PETANK)</t>
  </si>
  <si>
    <t xml:space="preserve"> (ERKEK TAKIM PETANK)</t>
  </si>
  <si>
    <t>(PETANK ALTIN NOKTA ERKEK)</t>
  </si>
  <si>
    <t>TBBDF 2010 ERKEKLER (BÜYÜKLER) 
PETANK ALTIN NOKTA (İLK 3)SONUÇLARI</t>
  </si>
  <si>
    <t>CANİP ARSLAN</t>
  </si>
  <si>
    <t>(RAFFA ERKEK)</t>
  </si>
  <si>
    <t>(BÜYÜK BAYANLAR)</t>
  </si>
  <si>
    <t>S.</t>
  </si>
  <si>
    <t>RAFFA  BÜYÜK ERKEK</t>
  </si>
  <si>
    <t>KURA
 NO</t>
  </si>
  <si>
    <t>BOLU</t>
  </si>
  <si>
    <t>ANTALYA</t>
  </si>
  <si>
    <t>ANKARA</t>
  </si>
  <si>
    <t>İZMİR</t>
  </si>
  <si>
    <t>BARTIN</t>
  </si>
  <si>
    <t>SAMSUN</t>
  </si>
  <si>
    <t>İSTANBUL</t>
  </si>
  <si>
    <t>BURSA</t>
  </si>
  <si>
    <t>REMZİ ÖZTENEKECİOĞLU</t>
  </si>
  <si>
    <t>KIBRIS</t>
  </si>
  <si>
    <t>AYGÜN ÖZTÜRK</t>
  </si>
  <si>
    <t>YUNUS EMRE GÜNGÖR</t>
  </si>
  <si>
    <t>BARIŞ KIZILDERE</t>
  </si>
  <si>
    <t>RECEP RUH</t>
  </si>
  <si>
    <t>BALIKESİR</t>
  </si>
  <si>
    <t>GÜMÜŞHANE</t>
  </si>
  <si>
    <t xml:space="preserve">RAFFFA </t>
  </si>
  <si>
    <t>SEViL ÖZTÜRK</t>
  </si>
  <si>
    <t>MUHAMMED BULDUK</t>
  </si>
  <si>
    <t>M.TAHA FICICI</t>
  </si>
  <si>
    <t>AHMET ENEM</t>
  </si>
  <si>
    <t>ESİLE EMEN</t>
  </si>
  <si>
    <t>BARIŞ CAN KÜÇÜK</t>
  </si>
  <si>
    <t>FURKAN ULUĞ</t>
  </si>
  <si>
    <t>GÜLİZAR DİL</t>
  </si>
  <si>
    <t>FATMA ÜNALAN</t>
  </si>
  <si>
    <t>ELEME SİSTEMİ</t>
  </si>
  <si>
    <t>RAFFFA  BAYANLAR FİKSTÜRÜ</t>
  </si>
  <si>
    <t>İLKE KUMARTAŞLIĞLU</t>
  </si>
  <si>
    <t>TÜZEL SERDEN</t>
  </si>
  <si>
    <t>RUKİYE KAPLAN</t>
  </si>
  <si>
    <t>SERPİL KIZILDERE</t>
  </si>
  <si>
    <t>(RAFFA GENÇLER)</t>
  </si>
  <si>
    <t>HATİCE KÜBRA AKTAŞ 3.</t>
  </si>
  <si>
    <t>GÖZDE ÖZGÜN 4.</t>
  </si>
  <si>
    <t>(RAFFA BAYANLAR)</t>
  </si>
  <si>
    <t>H.KÜBRA AKTAŞ</t>
  </si>
  <si>
    <t xml:space="preserve">HATİCE KÜBRA AKTAŞ </t>
  </si>
  <si>
    <t xml:space="preserve">GÖZDE ÖZGÜN </t>
  </si>
  <si>
    <t>MEHMEET KARATAŞ</t>
  </si>
  <si>
    <t xml:space="preserve">RECEP RUH  </t>
  </si>
  <si>
    <t>Faik KAPSIZ</t>
  </si>
  <si>
    <t>Lig Sekreteri</t>
  </si>
  <si>
    <t>final</t>
  </si>
  <si>
    <t>4 maçın üçünü kaybedip elenenler</t>
  </si>
  <si>
    <t>(BÜYÜK ERKEKLER)</t>
  </si>
  <si>
    <t>2010 ANKARA KAZAN FERDİ RAFFA - PETANK 
TÜRKİYE ŞAMPİYONASI TOPLU SONUÇLARI</t>
  </si>
  <si>
    <t>(GENÇLER)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</si>
</sst>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;[Red]0"/>
    <numFmt numFmtId="187" formatCode="0_ ;[Red]\-0\ 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Arial Tur"/>
      <family val="0"/>
    </font>
    <font>
      <b/>
      <i/>
      <sz val="14"/>
      <color indexed="1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sz val="13"/>
      <color indexed="18"/>
      <name val="Verdana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thin"/>
      <bottom style="medium"/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5" borderId="11" xfId="0" applyFont="1" applyFill="1" applyBorder="1" applyAlignment="1" applyProtection="1">
      <alignment horizontal="left"/>
      <protection hidden="1"/>
    </xf>
    <xf numFmtId="0" fontId="4" fillId="36" borderId="12" xfId="0" applyFont="1" applyFill="1" applyBorder="1" applyAlignment="1" applyProtection="1">
      <alignment horizontal="left"/>
      <protection hidden="1"/>
    </xf>
    <xf numFmtId="0" fontId="4" fillId="36" borderId="11" xfId="0" applyFont="1" applyFill="1" applyBorder="1" applyAlignment="1" applyProtection="1">
      <alignment horizontal="left"/>
      <protection hidden="1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/>
      <protection hidden="1"/>
    </xf>
    <xf numFmtId="0" fontId="4" fillId="35" borderId="17" xfId="0" applyFont="1" applyFill="1" applyBorder="1" applyAlignment="1" applyProtection="1">
      <alignment horizontal="center" vertical="center"/>
      <protection hidden="1"/>
    </xf>
    <xf numFmtId="0" fontId="4" fillId="35" borderId="18" xfId="0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4" fillId="37" borderId="20" xfId="0" applyFont="1" applyFill="1" applyBorder="1" applyAlignment="1" applyProtection="1">
      <alignment horizontal="center" vertical="center"/>
      <protection hidden="1"/>
    </xf>
    <xf numFmtId="186" fontId="4" fillId="38" borderId="21" xfId="0" applyNumberFormat="1" applyFont="1" applyFill="1" applyBorder="1" applyAlignment="1" applyProtection="1">
      <alignment horizontal="center" vertical="center"/>
      <protection hidden="1"/>
    </xf>
    <xf numFmtId="186" fontId="4" fillId="37" borderId="16" xfId="0" applyNumberFormat="1" applyFont="1" applyFill="1" applyBorder="1" applyAlignment="1" applyProtection="1">
      <alignment horizontal="center" vertical="center"/>
      <protection locked="0"/>
    </xf>
    <xf numFmtId="186" fontId="4" fillId="36" borderId="22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Font="1" applyFill="1" applyBorder="1" applyAlignment="1" applyProtection="1">
      <alignment horizontal="center" vertical="center"/>
      <protection locked="0"/>
    </xf>
    <xf numFmtId="0" fontId="4" fillId="36" borderId="19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11" fillId="34" borderId="19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4" fillId="38" borderId="24" xfId="0" applyFont="1" applyFill="1" applyBorder="1" applyAlignment="1" applyProtection="1">
      <alignment horizontal="center" vertical="center"/>
      <protection hidden="1"/>
    </xf>
    <xf numFmtId="0" fontId="4" fillId="38" borderId="25" xfId="0" applyFont="1" applyFill="1" applyBorder="1" applyAlignment="1" applyProtection="1">
      <alignment horizontal="center" vertical="center"/>
      <protection hidden="1"/>
    </xf>
    <xf numFmtId="186" fontId="4" fillId="38" borderId="26" xfId="0" applyNumberFormat="1" applyFont="1" applyFill="1" applyBorder="1" applyAlignment="1" applyProtection="1">
      <alignment horizontal="center" vertical="center"/>
      <protection hidden="1"/>
    </xf>
    <xf numFmtId="186" fontId="4" fillId="38" borderId="23" xfId="0" applyNumberFormat="1" applyFont="1" applyFill="1" applyBorder="1" applyAlignment="1" applyProtection="1">
      <alignment horizontal="center" vertical="center"/>
      <protection hidden="1"/>
    </xf>
    <xf numFmtId="0" fontId="4" fillId="39" borderId="27" xfId="0" applyFont="1" applyFill="1" applyBorder="1" applyAlignment="1" applyProtection="1">
      <alignment horizontal="center" vertical="center"/>
      <protection locked="0"/>
    </xf>
    <xf numFmtId="186" fontId="4" fillId="39" borderId="28" xfId="0" applyNumberFormat="1" applyFont="1" applyFill="1" applyBorder="1" applyAlignment="1" applyProtection="1">
      <alignment horizontal="center" vertical="center"/>
      <protection locked="0"/>
    </xf>
    <xf numFmtId="186" fontId="4" fillId="36" borderId="16" xfId="0" applyNumberFormat="1" applyFont="1" applyFill="1" applyBorder="1" applyAlignment="1" applyProtection="1">
      <alignment horizontal="center" vertical="center"/>
      <protection locked="0"/>
    </xf>
    <xf numFmtId="0" fontId="4" fillId="39" borderId="29" xfId="0" applyFont="1" applyFill="1" applyBorder="1" applyAlignment="1" applyProtection="1">
      <alignment horizontal="center" vertical="center"/>
      <protection locked="0"/>
    </xf>
    <xf numFmtId="0" fontId="4" fillId="39" borderId="30" xfId="0" applyFont="1" applyFill="1" applyBorder="1" applyAlignment="1" applyProtection="1">
      <alignment horizontal="center" vertical="center"/>
      <protection locked="0"/>
    </xf>
    <xf numFmtId="186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10" fillId="40" borderId="15" xfId="0" applyFont="1" applyFill="1" applyBorder="1" applyAlignment="1">
      <alignment horizontal="center" vertical="center" wrapText="1"/>
    </xf>
    <xf numFmtId="187" fontId="4" fillId="40" borderId="16" xfId="0" applyNumberFormat="1" applyFont="1" applyFill="1" applyBorder="1" applyAlignment="1" applyProtection="1">
      <alignment horizontal="center" vertical="center"/>
      <protection locked="0"/>
    </xf>
    <xf numFmtId="0" fontId="4" fillId="38" borderId="23" xfId="0" applyFont="1" applyFill="1" applyBorder="1" applyAlignment="1" applyProtection="1">
      <alignment horizontal="center" vertical="center"/>
      <protection hidden="1"/>
    </xf>
    <xf numFmtId="187" fontId="4" fillId="40" borderId="10" xfId="0" applyNumberFormat="1" applyFont="1" applyFill="1" applyBorder="1" applyAlignment="1" applyProtection="1">
      <alignment horizontal="center" vertical="center"/>
      <protection hidden="1"/>
    </xf>
    <xf numFmtId="186" fontId="4" fillId="39" borderId="18" xfId="0" applyNumberFormat="1" applyFont="1" applyFill="1" applyBorder="1" applyAlignment="1" applyProtection="1">
      <alignment horizontal="center" vertical="center"/>
      <protection locked="0"/>
    </xf>
    <xf numFmtId="186" fontId="4" fillId="39" borderId="19" xfId="0" applyNumberFormat="1" applyFont="1" applyFill="1" applyBorder="1" applyAlignment="1" applyProtection="1">
      <alignment horizontal="center" vertical="center"/>
      <protection locked="0"/>
    </xf>
    <xf numFmtId="187" fontId="4" fillId="40" borderId="22" xfId="0" applyNumberFormat="1" applyFont="1" applyFill="1" applyBorder="1" applyAlignment="1" applyProtection="1">
      <alignment horizontal="center" vertical="center"/>
      <protection hidden="1"/>
    </xf>
    <xf numFmtId="186" fontId="4" fillId="38" borderId="31" xfId="0" applyNumberFormat="1" applyFont="1" applyFill="1" applyBorder="1" applyAlignment="1" applyProtection="1">
      <alignment horizontal="center" vertical="center"/>
      <protection hidden="1"/>
    </xf>
    <xf numFmtId="0" fontId="8" fillId="35" borderId="32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 wrapText="1"/>
    </xf>
    <xf numFmtId="187" fontId="4" fillId="40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hidden="1"/>
    </xf>
    <xf numFmtId="0" fontId="4" fillId="38" borderId="34" xfId="0" applyFont="1" applyFill="1" applyBorder="1" applyAlignment="1" applyProtection="1">
      <alignment horizontal="center" vertical="center"/>
      <protection hidden="1"/>
    </xf>
    <xf numFmtId="0" fontId="4" fillId="38" borderId="35" xfId="0" applyFont="1" applyFill="1" applyBorder="1" applyAlignment="1" applyProtection="1">
      <alignment horizontal="center" vertical="center"/>
      <protection hidden="1"/>
    </xf>
    <xf numFmtId="0" fontId="4" fillId="38" borderId="21" xfId="0" applyFont="1" applyFill="1" applyBorder="1" applyAlignment="1" applyProtection="1">
      <alignment horizontal="center" vertical="center"/>
      <protection hidden="1"/>
    </xf>
    <xf numFmtId="0" fontId="10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 applyProtection="1">
      <alignment horizontal="left"/>
      <protection hidden="1"/>
    </xf>
    <xf numFmtId="0" fontId="4" fillId="36" borderId="38" xfId="0" applyFont="1" applyFill="1" applyBorder="1" applyAlignment="1" applyProtection="1">
      <alignment horizontal="center" vertical="center"/>
      <protection locked="0"/>
    </xf>
    <xf numFmtId="0" fontId="4" fillId="36" borderId="39" xfId="0" applyFont="1" applyFill="1" applyBorder="1" applyAlignment="1" applyProtection="1">
      <alignment horizontal="center" vertical="center"/>
      <protection locked="0"/>
    </xf>
    <xf numFmtId="0" fontId="4" fillId="35" borderId="37" xfId="0" applyFont="1" applyFill="1" applyBorder="1" applyAlignment="1" applyProtection="1">
      <alignment horizontal="left"/>
      <protection hidden="1"/>
    </xf>
    <xf numFmtId="0" fontId="10" fillId="36" borderId="40" xfId="0" applyFont="1" applyFill="1" applyBorder="1" applyAlignment="1">
      <alignment horizontal="center" vertical="center" wrapText="1"/>
    </xf>
    <xf numFmtId="186" fontId="4" fillId="39" borderId="41" xfId="0" applyNumberFormat="1" applyFont="1" applyFill="1" applyBorder="1" applyAlignment="1" applyProtection="1">
      <alignment horizontal="center" vertical="center"/>
      <protection locked="0"/>
    </xf>
    <xf numFmtId="186" fontId="4" fillId="39" borderId="42" xfId="0" applyNumberFormat="1" applyFont="1" applyFill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/>
      <protection hidden="1"/>
    </xf>
    <xf numFmtId="0" fontId="4" fillId="35" borderId="29" xfId="0" applyFont="1" applyFill="1" applyBorder="1" applyAlignment="1" applyProtection="1">
      <alignment horizontal="left"/>
      <protection hidden="1"/>
    </xf>
    <xf numFmtId="0" fontId="4" fillId="38" borderId="26" xfId="0" applyFont="1" applyFill="1" applyBorder="1" applyAlignment="1" applyProtection="1">
      <alignment horizontal="center" vertical="center"/>
      <protection hidden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40" borderId="36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 applyProtection="1">
      <alignment horizontal="center" vertical="center"/>
      <protection hidden="1"/>
    </xf>
    <xf numFmtId="187" fontId="4" fillId="40" borderId="35" xfId="0" applyNumberFormat="1" applyFont="1" applyFill="1" applyBorder="1" applyAlignment="1" applyProtection="1">
      <alignment horizontal="center" vertical="center"/>
      <protection hidden="1"/>
    </xf>
    <xf numFmtId="187" fontId="4" fillId="40" borderId="21" xfId="0" applyNumberFormat="1" applyFont="1" applyFill="1" applyBorder="1" applyAlignment="1" applyProtection="1">
      <alignment horizontal="center" vertical="center"/>
      <protection hidden="1"/>
    </xf>
    <xf numFmtId="0" fontId="10" fillId="40" borderId="32" xfId="0" applyFont="1" applyFill="1" applyBorder="1" applyAlignment="1">
      <alignment horizontal="center" vertical="center" wrapText="1"/>
    </xf>
    <xf numFmtId="187" fontId="4" fillId="40" borderId="12" xfId="0" applyNumberFormat="1" applyFont="1" applyFill="1" applyBorder="1" applyAlignment="1" applyProtection="1">
      <alignment horizontal="center" vertical="center"/>
      <protection hidden="1"/>
    </xf>
    <xf numFmtId="0" fontId="4" fillId="4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4" fillId="0" borderId="19" xfId="0" applyFont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/>
      <protection locked="0"/>
    </xf>
    <xf numFmtId="187" fontId="4" fillId="39" borderId="18" xfId="0" applyNumberFormat="1" applyFont="1" applyFill="1" applyBorder="1" applyAlignment="1" applyProtection="1">
      <alignment horizontal="center" vertical="center"/>
      <protection locked="0"/>
    </xf>
    <xf numFmtId="187" fontId="4" fillId="39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4" fillId="41" borderId="23" xfId="0" applyFont="1" applyFill="1" applyBorder="1" applyAlignment="1" applyProtection="1">
      <alignment wrapText="1"/>
      <protection locked="0"/>
    </xf>
    <xf numFmtId="0" fontId="4" fillId="41" borderId="18" xfId="0" applyFont="1" applyFill="1" applyBorder="1" applyAlignment="1" applyProtection="1">
      <alignment wrapText="1"/>
      <protection locked="0"/>
    </xf>
    <xf numFmtId="0" fontId="11" fillId="34" borderId="19" xfId="0" applyFont="1" applyFill="1" applyBorder="1" applyAlignment="1">
      <alignment horizontal="center"/>
    </xf>
    <xf numFmtId="0" fontId="0" fillId="42" borderId="22" xfId="0" applyFill="1" applyBorder="1" applyAlignment="1" applyProtection="1">
      <alignment horizontal="center"/>
      <protection locked="0"/>
    </xf>
    <xf numFmtId="0" fontId="0" fillId="42" borderId="10" xfId="0" applyFill="1" applyBorder="1" applyAlignment="1" applyProtection="1">
      <alignment horizontal="center"/>
      <protection locked="0"/>
    </xf>
    <xf numFmtId="0" fontId="16" fillId="38" borderId="22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187" fontId="4" fillId="39" borderId="46" xfId="0" applyNumberFormat="1" applyFont="1" applyFill="1" applyBorder="1" applyAlignment="1" applyProtection="1">
      <alignment horizontal="center" vertical="center"/>
      <protection locked="0"/>
    </xf>
    <xf numFmtId="187" fontId="4" fillId="39" borderId="47" xfId="0" applyNumberFormat="1" applyFont="1" applyFill="1" applyBorder="1" applyAlignment="1" applyProtection="1">
      <alignment horizontal="center" vertical="center"/>
      <protection locked="0"/>
    </xf>
    <xf numFmtId="187" fontId="4" fillId="38" borderId="24" xfId="0" applyNumberFormat="1" applyFont="1" applyFill="1" applyBorder="1" applyAlignment="1" applyProtection="1">
      <alignment horizontal="center" vertical="center"/>
      <protection hidden="1"/>
    </xf>
    <xf numFmtId="187" fontId="4" fillId="38" borderId="48" xfId="0" applyNumberFormat="1" applyFont="1" applyFill="1" applyBorder="1" applyAlignment="1" applyProtection="1">
      <alignment horizontal="center" vertical="center"/>
      <protection hidden="1"/>
    </xf>
    <xf numFmtId="187" fontId="4" fillId="38" borderId="25" xfId="0" applyNumberFormat="1" applyFont="1" applyFill="1" applyBorder="1" applyAlignment="1" applyProtection="1">
      <alignment horizontal="center" vertical="center"/>
      <protection hidden="1"/>
    </xf>
    <xf numFmtId="187" fontId="4" fillId="38" borderId="21" xfId="0" applyNumberFormat="1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/>
      <protection locked="0"/>
    </xf>
    <xf numFmtId="0" fontId="6" fillId="41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43" borderId="10" xfId="0" applyFont="1" applyFill="1" applyBorder="1" applyAlignment="1" applyProtection="1">
      <alignment horizontal="left"/>
      <protection locked="0"/>
    </xf>
    <xf numFmtId="187" fontId="4" fillId="35" borderId="17" xfId="0" applyNumberFormat="1" applyFont="1" applyFill="1" applyBorder="1" applyAlignment="1" applyProtection="1">
      <alignment horizontal="center" vertical="center"/>
      <protection hidden="1"/>
    </xf>
    <xf numFmtId="187" fontId="4" fillId="40" borderId="38" xfId="0" applyNumberFormat="1" applyFont="1" applyFill="1" applyBorder="1" applyAlignment="1" applyProtection="1">
      <alignment horizontal="center" vertical="center"/>
      <protection hidden="1"/>
    </xf>
    <xf numFmtId="187" fontId="4" fillId="40" borderId="39" xfId="0" applyNumberFormat="1" applyFont="1" applyFill="1" applyBorder="1" applyAlignment="1" applyProtection="1">
      <alignment horizontal="center" vertical="center"/>
      <protection hidden="1"/>
    </xf>
    <xf numFmtId="187" fontId="4" fillId="36" borderId="16" xfId="0" applyNumberFormat="1" applyFont="1" applyFill="1" applyBorder="1" applyAlignment="1" applyProtection="1">
      <alignment horizontal="center" vertical="center"/>
      <protection locked="0"/>
    </xf>
    <xf numFmtId="0" fontId="4" fillId="40" borderId="11" xfId="0" applyFont="1" applyFill="1" applyBorder="1" applyAlignment="1" applyProtection="1">
      <alignment horizontal="center" vertical="center"/>
      <protection hidden="1"/>
    </xf>
    <xf numFmtId="0" fontId="4" fillId="40" borderId="37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left"/>
      <protection hidden="1"/>
    </xf>
    <xf numFmtId="0" fontId="4" fillId="36" borderId="10" xfId="0" applyFont="1" applyFill="1" applyBorder="1" applyAlignment="1" applyProtection="1">
      <alignment horizontal="left"/>
      <protection hidden="1"/>
    </xf>
    <xf numFmtId="1" fontId="4" fillId="35" borderId="17" xfId="0" applyNumberFormat="1" applyFont="1" applyFill="1" applyBorder="1" applyAlignment="1" applyProtection="1">
      <alignment horizontal="center" vertical="center"/>
      <protection hidden="1"/>
    </xf>
    <xf numFmtId="1" fontId="4" fillId="36" borderId="22" xfId="0" applyNumberFormat="1" applyFont="1" applyFill="1" applyBorder="1" applyAlignment="1" applyProtection="1">
      <alignment horizontal="center" vertical="center"/>
      <protection locked="0"/>
    </xf>
    <xf numFmtId="1" fontId="4" fillId="40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left"/>
      <protection hidden="1"/>
    </xf>
    <xf numFmtId="0" fontId="8" fillId="35" borderId="49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left"/>
      <protection hidden="1"/>
    </xf>
    <xf numFmtId="0" fontId="8" fillId="36" borderId="49" xfId="0" applyFont="1" applyFill="1" applyBorder="1" applyAlignment="1">
      <alignment horizontal="center" wrapText="1"/>
    </xf>
    <xf numFmtId="1" fontId="4" fillId="39" borderId="42" xfId="0" applyNumberFormat="1" applyFont="1" applyFill="1" applyBorder="1" applyAlignment="1" applyProtection="1">
      <alignment horizontal="center" vertical="center"/>
      <protection locked="0"/>
    </xf>
    <xf numFmtId="1" fontId="4" fillId="39" borderId="41" xfId="0" applyNumberFormat="1" applyFont="1" applyFill="1" applyBorder="1" applyAlignment="1" applyProtection="1">
      <alignment horizontal="center" vertical="center"/>
      <protection locked="0"/>
    </xf>
    <xf numFmtId="1" fontId="4" fillId="39" borderId="18" xfId="0" applyNumberFormat="1" applyFont="1" applyFill="1" applyBorder="1" applyAlignment="1" applyProtection="1">
      <alignment horizontal="center" vertical="center"/>
      <protection locked="0"/>
    </xf>
    <xf numFmtId="1" fontId="4" fillId="39" borderId="19" xfId="0" applyNumberFormat="1" applyFont="1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 applyProtection="1">
      <alignment horizontal="center" vertical="center"/>
      <protection hidden="1"/>
    </xf>
    <xf numFmtId="0" fontId="6" fillId="44" borderId="10" xfId="0" applyFont="1" applyFill="1" applyBorder="1" applyAlignment="1" applyProtection="1">
      <alignment horizontal="center"/>
      <protection locked="0"/>
    </xf>
    <xf numFmtId="0" fontId="6" fillId="38" borderId="23" xfId="0" applyFont="1" applyFill="1" applyBorder="1" applyAlignment="1" applyProtection="1">
      <alignment/>
      <protection locked="0"/>
    </xf>
    <xf numFmtId="0" fontId="6" fillId="38" borderId="18" xfId="0" applyFont="1" applyFill="1" applyBorder="1" applyAlignment="1" applyProtection="1">
      <alignment/>
      <protection locked="0"/>
    </xf>
    <xf numFmtId="0" fontId="6" fillId="45" borderId="10" xfId="0" applyFont="1" applyFill="1" applyBorder="1" applyAlignment="1" applyProtection="1">
      <alignment horizontal="center"/>
      <protection locked="0"/>
    </xf>
    <xf numFmtId="0" fontId="6" fillId="46" borderId="10" xfId="0" applyFont="1" applyFill="1" applyBorder="1" applyAlignment="1" applyProtection="1">
      <alignment horizontal="center"/>
      <protection locked="0"/>
    </xf>
    <xf numFmtId="0" fontId="4" fillId="38" borderId="23" xfId="0" applyFont="1" applyFill="1" applyBorder="1" applyAlignment="1" applyProtection="1">
      <alignment horizontal="left" vertical="center"/>
      <protection locked="0"/>
    </xf>
    <xf numFmtId="0" fontId="4" fillId="38" borderId="18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8" borderId="19" xfId="0" applyFont="1" applyFill="1" applyBorder="1" applyAlignment="1" applyProtection="1">
      <alignment horizontal="center" vertical="center"/>
      <protection hidden="1"/>
    </xf>
    <xf numFmtId="0" fontId="4" fillId="35" borderId="22" xfId="0" applyFont="1" applyFill="1" applyBorder="1" applyAlignment="1" applyProtection="1">
      <alignment horizontal="center" vertical="center"/>
      <protection hidden="1"/>
    </xf>
    <xf numFmtId="0" fontId="8" fillId="35" borderId="50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0" fillId="40" borderId="52" xfId="0" applyFont="1" applyFill="1" applyBorder="1" applyAlignment="1">
      <alignment horizontal="center" vertical="center" wrapText="1"/>
    </xf>
    <xf numFmtId="0" fontId="10" fillId="36" borderId="53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187" fontId="4" fillId="40" borderId="10" xfId="0" applyNumberFormat="1" applyFont="1" applyFill="1" applyBorder="1" applyAlignment="1" applyProtection="1">
      <alignment horizontal="center" vertical="center"/>
      <protection locked="0"/>
    </xf>
    <xf numFmtId="186" fontId="4" fillId="36" borderId="10" xfId="0" applyNumberFormat="1" applyFont="1" applyFill="1" applyBorder="1" applyAlignment="1" applyProtection="1">
      <alignment horizontal="center" vertical="center"/>
      <protection locked="0"/>
    </xf>
    <xf numFmtId="187" fontId="4" fillId="40" borderId="23" xfId="0" applyNumberFormat="1" applyFont="1" applyFill="1" applyBorder="1" applyAlignment="1" applyProtection="1">
      <alignment horizontal="center" vertical="center"/>
      <protection locked="0"/>
    </xf>
    <xf numFmtId="186" fontId="4" fillId="35" borderId="38" xfId="0" applyNumberFormat="1" applyFont="1" applyFill="1" applyBorder="1" applyAlignment="1" applyProtection="1">
      <alignment horizontal="center" vertical="center"/>
      <protection hidden="1"/>
    </xf>
    <xf numFmtId="186" fontId="4" fillId="36" borderId="45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/>
    </xf>
    <xf numFmtId="186" fontId="4" fillId="35" borderId="39" xfId="0" applyNumberFormat="1" applyFont="1" applyFill="1" applyBorder="1" applyAlignment="1" applyProtection="1">
      <alignment horizontal="center" vertical="center"/>
      <protection hidden="1"/>
    </xf>
    <xf numFmtId="186" fontId="4" fillId="36" borderId="33" xfId="0" applyNumberFormat="1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/>
    </xf>
    <xf numFmtId="187" fontId="4" fillId="40" borderId="11" xfId="0" applyNumberFormat="1" applyFont="1" applyFill="1" applyBorder="1" applyAlignment="1" applyProtection="1">
      <alignment horizontal="center" vertical="center"/>
      <protection hidden="1"/>
    </xf>
    <xf numFmtId="1" fontId="4" fillId="35" borderId="19" xfId="0" applyNumberFormat="1" applyFont="1" applyFill="1" applyBorder="1" applyAlignment="1" applyProtection="1">
      <alignment horizontal="center" vertical="center"/>
      <protection hidden="1"/>
    </xf>
    <xf numFmtId="1" fontId="4" fillId="40" borderId="10" xfId="0" applyNumberFormat="1" applyFont="1" applyFill="1" applyBorder="1" applyAlignment="1" applyProtection="1">
      <alignment horizontal="center" vertical="center"/>
      <protection locked="0"/>
    </xf>
    <xf numFmtId="1" fontId="4" fillId="36" borderId="10" xfId="0" applyNumberFormat="1" applyFont="1" applyFill="1" applyBorder="1" applyAlignment="1" applyProtection="1">
      <alignment horizontal="center" vertical="center"/>
      <protection locked="0"/>
    </xf>
    <xf numFmtId="186" fontId="4" fillId="39" borderId="3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55" xfId="0" applyFont="1" applyFill="1" applyBorder="1" applyAlignment="1" applyProtection="1">
      <alignment horizontal="center" vertical="center"/>
      <protection locked="0"/>
    </xf>
    <xf numFmtId="0" fontId="4" fillId="36" borderId="56" xfId="0" applyFont="1" applyFill="1" applyBorder="1" applyAlignment="1" applyProtection="1">
      <alignment horizontal="left"/>
      <protection hidden="1"/>
    </xf>
    <xf numFmtId="0" fontId="4" fillId="35" borderId="57" xfId="0" applyFont="1" applyFill="1" applyBorder="1" applyAlignment="1" applyProtection="1">
      <alignment horizontal="left"/>
      <protection hidden="1"/>
    </xf>
    <xf numFmtId="0" fontId="4" fillId="35" borderId="58" xfId="0" applyFont="1" applyFill="1" applyBorder="1" applyAlignment="1" applyProtection="1">
      <alignment horizontal="center" vertical="center"/>
      <protection hidden="1"/>
    </xf>
    <xf numFmtId="0" fontId="4" fillId="38" borderId="59" xfId="0" applyFont="1" applyFill="1" applyBorder="1" applyAlignment="1" applyProtection="1">
      <alignment horizontal="center" vertical="center"/>
      <protection hidden="1"/>
    </xf>
    <xf numFmtId="186" fontId="4" fillId="38" borderId="59" xfId="0" applyNumberFormat="1" applyFont="1" applyFill="1" applyBorder="1" applyAlignment="1" applyProtection="1">
      <alignment horizontal="center" vertical="center"/>
      <protection hidden="1"/>
    </xf>
    <xf numFmtId="186" fontId="4" fillId="39" borderId="60" xfId="0" applyNumberFormat="1" applyFont="1" applyFill="1" applyBorder="1" applyAlignment="1" applyProtection="1">
      <alignment horizontal="center" vertical="center"/>
      <protection locked="0"/>
    </xf>
    <xf numFmtId="186" fontId="4" fillId="39" borderId="61" xfId="0" applyNumberFormat="1" applyFont="1" applyFill="1" applyBorder="1" applyAlignment="1" applyProtection="1">
      <alignment horizontal="center" vertical="center"/>
      <protection locked="0"/>
    </xf>
    <xf numFmtId="0" fontId="4" fillId="35" borderId="56" xfId="0" applyFont="1" applyFill="1" applyBorder="1" applyAlignment="1" applyProtection="1">
      <alignment horizontal="left"/>
      <protection hidden="1"/>
    </xf>
    <xf numFmtId="0" fontId="4" fillId="35" borderId="61" xfId="0" applyFont="1" applyFill="1" applyBorder="1" applyAlignment="1" applyProtection="1">
      <alignment horizontal="center" vertical="center"/>
      <protection hidden="1"/>
    </xf>
    <xf numFmtId="0" fontId="4" fillId="35" borderId="60" xfId="0" applyFont="1" applyFill="1" applyBorder="1" applyAlignment="1" applyProtection="1">
      <alignment horizontal="center" vertical="center"/>
      <protection hidden="1"/>
    </xf>
    <xf numFmtId="0" fontId="4" fillId="38" borderId="62" xfId="0" applyFont="1" applyFill="1" applyBorder="1" applyAlignment="1" applyProtection="1">
      <alignment horizontal="center" vertical="center"/>
      <protection hidden="1"/>
    </xf>
    <xf numFmtId="0" fontId="4" fillId="39" borderId="57" xfId="0" applyFont="1" applyFill="1" applyBorder="1" applyAlignment="1" applyProtection="1">
      <alignment horizontal="center" vertical="center"/>
      <protection locked="0"/>
    </xf>
    <xf numFmtId="186" fontId="4" fillId="36" borderId="61" xfId="0" applyNumberFormat="1" applyFont="1" applyFill="1" applyBorder="1" applyAlignment="1" applyProtection="1">
      <alignment horizontal="center" vertical="center"/>
      <protection locked="0"/>
    </xf>
    <xf numFmtId="0" fontId="4" fillId="36" borderId="60" xfId="0" applyFont="1" applyFill="1" applyBorder="1" applyAlignment="1" applyProtection="1">
      <alignment horizontal="center" vertical="center"/>
      <protection locked="0"/>
    </xf>
    <xf numFmtId="187" fontId="4" fillId="40" borderId="55" xfId="0" applyNumberFormat="1" applyFont="1" applyFill="1" applyBorder="1" applyAlignment="1" applyProtection="1">
      <alignment horizontal="center" vertical="center"/>
      <protection hidden="1"/>
    </xf>
    <xf numFmtId="187" fontId="4" fillId="38" borderId="62" xfId="0" applyNumberFormat="1" applyFont="1" applyFill="1" applyBorder="1" applyAlignment="1" applyProtection="1">
      <alignment horizontal="center" vertical="center"/>
      <protection hidden="1"/>
    </xf>
    <xf numFmtId="187" fontId="4" fillId="38" borderId="63" xfId="0" applyNumberFormat="1" applyFont="1" applyFill="1" applyBorder="1" applyAlignment="1" applyProtection="1">
      <alignment horizontal="center" vertical="center"/>
      <protection hidden="1"/>
    </xf>
    <xf numFmtId="187" fontId="4" fillId="39" borderId="60" xfId="0" applyNumberFormat="1" applyFont="1" applyFill="1" applyBorder="1" applyAlignment="1" applyProtection="1">
      <alignment horizontal="center" vertical="center"/>
      <protection locked="0"/>
    </xf>
    <xf numFmtId="187" fontId="4" fillId="39" borderId="61" xfId="0" applyNumberFormat="1" applyFont="1" applyFill="1" applyBorder="1" applyAlignment="1" applyProtection="1">
      <alignment horizontal="center" vertical="center"/>
      <protection locked="0"/>
    </xf>
    <xf numFmtId="0" fontId="4" fillId="35" borderId="64" xfId="0" applyFont="1" applyFill="1" applyBorder="1" applyAlignment="1" applyProtection="1">
      <alignment horizontal="left"/>
      <protection hidden="1"/>
    </xf>
    <xf numFmtId="0" fontId="6" fillId="3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65" xfId="0" applyFill="1" applyBorder="1" applyAlignment="1">
      <alignment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left"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4" fillId="0" borderId="65" xfId="0" applyFont="1" applyFill="1" applyBorder="1" applyAlignment="1" applyProtection="1">
      <alignment/>
      <protection locked="0"/>
    </xf>
    <xf numFmtId="0" fontId="4" fillId="0" borderId="65" xfId="0" applyFont="1" applyFill="1" applyBorder="1" applyAlignment="1" applyProtection="1">
      <alignment horizontal="left" vertical="center"/>
      <protection locked="0"/>
    </xf>
    <xf numFmtId="0" fontId="4" fillId="0" borderId="65" xfId="0" applyFont="1" applyFill="1" applyBorder="1" applyAlignment="1" applyProtection="1">
      <alignment wrapText="1"/>
      <protection locked="0"/>
    </xf>
    <xf numFmtId="0" fontId="4" fillId="0" borderId="65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5" borderId="64" xfId="0" applyFont="1" applyFill="1" applyBorder="1" applyAlignment="1" applyProtection="1">
      <alignment horizontal="center" vertical="center"/>
      <protection hidden="1"/>
    </xf>
    <xf numFmtId="187" fontId="4" fillId="40" borderId="64" xfId="0" applyNumberFormat="1" applyFont="1" applyFill="1" applyBorder="1" applyAlignment="1" applyProtection="1">
      <alignment horizontal="center" vertical="center"/>
      <protection hidden="1"/>
    </xf>
    <xf numFmtId="0" fontId="4" fillId="38" borderId="60" xfId="0" applyFont="1" applyFill="1" applyBorder="1" applyAlignment="1" applyProtection="1">
      <alignment horizontal="center" vertical="center"/>
      <protection hidden="1"/>
    </xf>
    <xf numFmtId="186" fontId="4" fillId="38" borderId="63" xfId="0" applyNumberFormat="1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186" fontId="4" fillId="37" borderId="66" xfId="0" applyNumberFormat="1" applyFont="1" applyFill="1" applyBorder="1" applyAlignment="1" applyProtection="1">
      <alignment horizontal="center" vertical="center"/>
      <protection locked="0"/>
    </xf>
    <xf numFmtId="187" fontId="4" fillId="40" borderId="64" xfId="0" applyNumberFormat="1" applyFont="1" applyFill="1" applyBorder="1" applyAlignment="1" applyProtection="1">
      <alignment horizontal="center" vertical="center"/>
      <protection locked="0"/>
    </xf>
    <xf numFmtId="186" fontId="4" fillId="36" borderId="64" xfId="0" applyNumberFormat="1" applyFont="1" applyFill="1" applyBorder="1" applyAlignment="1" applyProtection="1">
      <alignment horizontal="center" vertical="center"/>
      <protection locked="0"/>
    </xf>
    <xf numFmtId="186" fontId="4" fillId="35" borderId="55" xfId="0" applyNumberFormat="1" applyFont="1" applyFill="1" applyBorder="1" applyAlignment="1" applyProtection="1">
      <alignment horizontal="center" vertical="center"/>
      <protection hidden="1"/>
    </xf>
    <xf numFmtId="187" fontId="4" fillId="40" borderId="63" xfId="0" applyNumberFormat="1" applyFont="1" applyFill="1" applyBorder="1" applyAlignment="1" applyProtection="1">
      <alignment horizontal="center" vertical="center"/>
      <protection hidden="1"/>
    </xf>
    <xf numFmtId="187" fontId="4" fillId="40" borderId="59" xfId="0" applyNumberFormat="1" applyFont="1" applyFill="1" applyBorder="1" applyAlignment="1" applyProtection="1">
      <alignment horizontal="center" vertical="center"/>
      <protection locked="0"/>
    </xf>
    <xf numFmtId="186" fontId="4" fillId="36" borderId="58" xfId="0" applyNumberFormat="1" applyFont="1" applyFill="1" applyBorder="1" applyAlignment="1" applyProtection="1">
      <alignment horizontal="center" vertical="center"/>
      <protection locked="0"/>
    </xf>
    <xf numFmtId="0" fontId="6" fillId="33" borderId="59" xfId="0" applyFont="1" applyFill="1" applyBorder="1" applyAlignment="1">
      <alignment/>
    </xf>
    <xf numFmtId="187" fontId="4" fillId="40" borderId="56" xfId="0" applyNumberFormat="1" applyFont="1" applyFill="1" applyBorder="1" applyAlignment="1" applyProtection="1">
      <alignment horizontal="center" vertical="center"/>
      <protection hidden="1"/>
    </xf>
    <xf numFmtId="186" fontId="4" fillId="39" borderId="6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3" fillId="33" borderId="23" xfId="0" applyFont="1" applyFill="1" applyBorder="1" applyAlignment="1">
      <alignment vertical="center"/>
    </xf>
    <xf numFmtId="0" fontId="11" fillId="34" borderId="60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4" borderId="59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6" fillId="38" borderId="1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186" fontId="4" fillId="38" borderId="46" xfId="0" applyNumberFormat="1" applyFont="1" applyFill="1" applyBorder="1" applyAlignment="1" applyProtection="1">
      <alignment horizontal="center" vertical="center"/>
      <protection hidden="1"/>
    </xf>
    <xf numFmtId="186" fontId="4" fillId="38" borderId="18" xfId="0" applyNumberFormat="1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left"/>
      <protection locked="0"/>
    </xf>
    <xf numFmtId="0" fontId="4" fillId="38" borderId="20" xfId="0" applyFont="1" applyFill="1" applyBorder="1" applyAlignment="1" applyProtection="1">
      <alignment horizontal="left" vertical="center"/>
      <protection locked="0"/>
    </xf>
    <xf numFmtId="0" fontId="4" fillId="38" borderId="16" xfId="0" applyFont="1" applyFill="1" applyBorder="1" applyAlignment="1" applyProtection="1">
      <alignment horizontal="left" vertical="center"/>
      <protection locked="0"/>
    </xf>
    <xf numFmtId="0" fontId="6" fillId="44" borderId="22" xfId="0" applyFont="1" applyFill="1" applyBorder="1" applyAlignment="1" applyProtection="1">
      <alignment horizontal="center"/>
      <protection locked="0"/>
    </xf>
    <xf numFmtId="0" fontId="11" fillId="34" borderId="59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" fillId="39" borderId="20" xfId="0" applyFont="1" applyFill="1" applyBorder="1" applyAlignment="1" applyProtection="1">
      <alignment horizontal="center" vertical="center"/>
      <protection hidden="1"/>
    </xf>
    <xf numFmtId="186" fontId="4" fillId="39" borderId="16" xfId="0" applyNumberFormat="1" applyFont="1" applyFill="1" applyBorder="1" applyAlignment="1" applyProtection="1">
      <alignment horizontal="center" vertical="center"/>
      <protection locked="0"/>
    </xf>
    <xf numFmtId="0" fontId="4" fillId="39" borderId="23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/>
      <protection locked="0"/>
    </xf>
    <xf numFmtId="0" fontId="1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64" xfId="0" applyFill="1" applyBorder="1" applyAlignment="1">
      <alignment/>
    </xf>
    <xf numFmtId="0" fontId="0" fillId="34" borderId="64" xfId="0" applyFill="1" applyBorder="1" applyAlignment="1" applyProtection="1">
      <alignment horizontal="center"/>
      <protection locked="0"/>
    </xf>
    <xf numFmtId="0" fontId="16" fillId="34" borderId="6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68" xfId="0" applyFont="1" applyFill="1" applyBorder="1" applyAlignment="1">
      <alignment/>
    </xf>
    <xf numFmtId="0" fontId="4" fillId="34" borderId="69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70" xfId="0" applyFont="1" applyFill="1" applyBorder="1" applyAlignment="1">
      <alignment/>
    </xf>
    <xf numFmtId="0" fontId="4" fillId="34" borderId="69" xfId="0" applyFont="1" applyFill="1" applyBorder="1" applyAlignment="1">
      <alignment horizontal="center"/>
    </xf>
    <xf numFmtId="0" fontId="4" fillId="34" borderId="71" xfId="0" applyFont="1" applyFill="1" applyBorder="1" applyAlignment="1">
      <alignment horizontal="center"/>
    </xf>
    <xf numFmtId="0" fontId="0" fillId="36" borderId="72" xfId="0" applyFill="1" applyBorder="1" applyAlignment="1">
      <alignment/>
    </xf>
    <xf numFmtId="0" fontId="4" fillId="0" borderId="73" xfId="0" applyFont="1" applyBorder="1" applyAlignment="1" applyProtection="1">
      <alignment/>
      <protection locked="0"/>
    </xf>
    <xf numFmtId="0" fontId="4" fillId="34" borderId="72" xfId="0" applyFont="1" applyFill="1" applyBorder="1" applyAlignment="1">
      <alignment/>
    </xf>
    <xf numFmtId="0" fontId="4" fillId="34" borderId="74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49" xfId="0" applyFill="1" applyBorder="1" applyAlignment="1" applyProtection="1">
      <alignment horizontal="center"/>
      <protection locked="0"/>
    </xf>
    <xf numFmtId="0" fontId="16" fillId="34" borderId="49" xfId="0" applyFont="1" applyFill="1" applyBorder="1" applyAlignment="1">
      <alignment horizontal="center"/>
    </xf>
    <xf numFmtId="187" fontId="4" fillId="35" borderId="19" xfId="0" applyNumberFormat="1" applyFont="1" applyFill="1" applyBorder="1" applyAlignment="1" applyProtection="1">
      <alignment horizontal="center" vertical="center"/>
      <protection hidden="1"/>
    </xf>
    <xf numFmtId="187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>
      <alignment/>
    </xf>
    <xf numFmtId="0" fontId="4" fillId="0" borderId="16" xfId="0" applyFont="1" applyFill="1" applyBorder="1" applyAlignment="1" applyProtection="1">
      <alignment horizontal="center" vertical="center"/>
      <protection hidden="1"/>
    </xf>
    <xf numFmtId="1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1" fontId="4" fillId="0" borderId="42" xfId="0" applyNumberFormat="1" applyFont="1" applyFill="1" applyBorder="1" applyAlignment="1" applyProtection="1">
      <alignment horizontal="center" vertical="center"/>
      <protection locked="0"/>
    </xf>
    <xf numFmtId="1" fontId="4" fillId="0" borderId="41" xfId="0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41" borderId="60" xfId="0" applyFont="1" applyFill="1" applyBorder="1" applyAlignment="1">
      <alignment/>
    </xf>
    <xf numFmtId="0" fontId="4" fillId="41" borderId="75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41" borderId="17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 applyProtection="1">
      <alignment horizontal="left"/>
      <protection hidden="1"/>
    </xf>
    <xf numFmtId="0" fontId="4" fillId="35" borderId="20" xfId="0" applyFont="1" applyFill="1" applyBorder="1" applyAlignment="1" applyProtection="1">
      <alignment horizontal="center" vertical="center"/>
      <protection hidden="1"/>
    </xf>
    <xf numFmtId="187" fontId="4" fillId="40" borderId="20" xfId="0" applyNumberFormat="1" applyFont="1" applyFill="1" applyBorder="1" applyAlignment="1" applyProtection="1">
      <alignment horizontal="center" vertical="center"/>
      <protection hidden="1"/>
    </xf>
    <xf numFmtId="0" fontId="4" fillId="38" borderId="20" xfId="0" applyFont="1" applyFill="1" applyBorder="1" applyAlignment="1" applyProtection="1">
      <alignment horizontal="center" vertical="center"/>
      <protection hidden="1"/>
    </xf>
    <xf numFmtId="186" fontId="4" fillId="38" borderId="20" xfId="0" applyNumberFormat="1" applyFont="1" applyFill="1" applyBorder="1" applyAlignment="1" applyProtection="1">
      <alignment horizontal="center" vertical="center"/>
      <protection hidden="1"/>
    </xf>
    <xf numFmtId="186" fontId="4" fillId="39" borderId="20" xfId="0" applyNumberFormat="1" applyFont="1" applyFill="1" applyBorder="1" applyAlignment="1" applyProtection="1">
      <alignment horizontal="center" vertical="center"/>
      <protection locked="0"/>
    </xf>
    <xf numFmtId="186" fontId="4" fillId="36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20" xfId="0" applyFont="1" applyFill="1" applyBorder="1" applyAlignment="1" applyProtection="1">
      <alignment horizontal="center" vertical="center"/>
      <protection locked="0"/>
    </xf>
    <xf numFmtId="0" fontId="4" fillId="36" borderId="20" xfId="0" applyFont="1" applyFill="1" applyBorder="1" applyAlignment="1" applyProtection="1">
      <alignment horizontal="left"/>
      <protection hidden="1"/>
    </xf>
    <xf numFmtId="0" fontId="4" fillId="35" borderId="0" xfId="0" applyFont="1" applyFill="1" applyBorder="1" applyAlignment="1" applyProtection="1">
      <alignment horizontal="left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186" fontId="4" fillId="35" borderId="0" xfId="0" applyNumberFormat="1" applyFont="1" applyFill="1" applyBorder="1" applyAlignment="1" applyProtection="1">
      <alignment horizontal="center" vertical="center"/>
      <protection hidden="1"/>
    </xf>
    <xf numFmtId="187" fontId="4" fillId="40" borderId="0" xfId="0" applyNumberFormat="1" applyFon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hidden="1"/>
    </xf>
    <xf numFmtId="186" fontId="4" fillId="38" borderId="0" xfId="0" applyNumberFormat="1" applyFont="1" applyFill="1" applyBorder="1" applyAlignment="1" applyProtection="1">
      <alignment horizontal="center" vertical="center"/>
      <protection hidden="1"/>
    </xf>
    <xf numFmtId="186" fontId="4" fillId="39" borderId="0" xfId="0" applyNumberFormat="1" applyFont="1" applyFill="1" applyBorder="1" applyAlignment="1" applyProtection="1">
      <alignment horizontal="center" vertical="center"/>
      <protection locked="0"/>
    </xf>
    <xf numFmtId="187" fontId="4" fillId="40" borderId="0" xfId="0" applyNumberFormat="1" applyFont="1" applyFill="1" applyBorder="1" applyAlignment="1" applyProtection="1">
      <alignment horizontal="center" vertical="center"/>
      <protection locked="0"/>
    </xf>
    <xf numFmtId="186" fontId="4" fillId="36" borderId="0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>
      <alignment/>
    </xf>
    <xf numFmtId="0" fontId="4" fillId="39" borderId="20" xfId="0" applyFont="1" applyFill="1" applyBorder="1" applyAlignment="1" applyProtection="1">
      <alignment horizontal="center" vertical="center"/>
      <protection locked="0"/>
    </xf>
    <xf numFmtId="187" fontId="4" fillId="35" borderId="20" xfId="0" applyNumberFormat="1" applyFont="1" applyFill="1" applyBorder="1" applyAlignment="1" applyProtection="1">
      <alignment horizontal="center" vertical="center"/>
      <protection hidden="1"/>
    </xf>
    <xf numFmtId="187" fontId="4" fillId="38" borderId="20" xfId="0" applyNumberFormat="1" applyFont="1" applyFill="1" applyBorder="1" applyAlignment="1" applyProtection="1">
      <alignment horizontal="center" vertical="center"/>
      <protection hidden="1"/>
    </xf>
    <xf numFmtId="187" fontId="4" fillId="39" borderId="20" xfId="0" applyNumberFormat="1" applyFont="1" applyFill="1" applyBorder="1" applyAlignment="1" applyProtection="1">
      <alignment horizontal="center" vertical="center"/>
      <protection locked="0"/>
    </xf>
    <xf numFmtId="187" fontId="4" fillId="36" borderId="20" xfId="0" applyNumberFormat="1" applyFont="1" applyFill="1" applyBorder="1" applyAlignment="1" applyProtection="1">
      <alignment horizontal="center" vertical="center"/>
      <protection locked="0"/>
    </xf>
    <xf numFmtId="1" fontId="4" fillId="35" borderId="20" xfId="0" applyNumberFormat="1" applyFont="1" applyFill="1" applyBorder="1" applyAlignment="1" applyProtection="1">
      <alignment horizontal="center" vertical="center"/>
      <protection hidden="1"/>
    </xf>
    <xf numFmtId="0" fontId="4" fillId="40" borderId="20" xfId="0" applyFont="1" applyFill="1" applyBorder="1" applyAlignment="1" applyProtection="1">
      <alignment horizontal="center" vertical="center"/>
      <protection hidden="1"/>
    </xf>
    <xf numFmtId="1" fontId="4" fillId="39" borderId="20" xfId="0" applyNumberFormat="1" applyFont="1" applyFill="1" applyBorder="1" applyAlignment="1" applyProtection="1">
      <alignment horizontal="center" vertical="center"/>
      <protection locked="0"/>
    </xf>
    <xf numFmtId="1" fontId="4" fillId="40" borderId="20" xfId="0" applyNumberFormat="1" applyFont="1" applyFill="1" applyBorder="1" applyAlignment="1" applyProtection="1">
      <alignment horizontal="center" vertical="center"/>
      <protection locked="0"/>
    </xf>
    <xf numFmtId="1" fontId="4" fillId="36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186" fontId="4" fillId="38" borderId="16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>
      <alignment/>
    </xf>
    <xf numFmtId="0" fontId="6" fillId="33" borderId="63" xfId="0" applyFont="1" applyFill="1" applyBorder="1" applyAlignment="1">
      <alignment/>
    </xf>
    <xf numFmtId="0" fontId="4" fillId="35" borderId="66" xfId="0" applyFont="1" applyFill="1" applyBorder="1" applyAlignment="1" applyProtection="1">
      <alignment horizontal="center" vertical="center"/>
      <protection hidden="1"/>
    </xf>
    <xf numFmtId="0" fontId="4" fillId="39" borderId="67" xfId="0" applyFont="1" applyFill="1" applyBorder="1" applyAlignment="1" applyProtection="1">
      <alignment horizontal="center" vertical="center"/>
      <protection locked="0"/>
    </xf>
    <xf numFmtId="0" fontId="4" fillId="36" borderId="75" xfId="0" applyFont="1" applyFill="1" applyBorder="1" applyAlignment="1" applyProtection="1">
      <alignment horizontal="center" vertical="center"/>
      <protection locked="0"/>
    </xf>
    <xf numFmtId="187" fontId="4" fillId="35" borderId="60" xfId="0" applyNumberFormat="1" applyFont="1" applyFill="1" applyBorder="1" applyAlignment="1" applyProtection="1">
      <alignment horizontal="center" vertical="center"/>
      <protection hidden="1"/>
    </xf>
    <xf numFmtId="187" fontId="4" fillId="36" borderId="61" xfId="0" applyNumberFormat="1" applyFont="1" applyFill="1" applyBorder="1" applyAlignment="1" applyProtection="1">
      <alignment horizontal="center" vertical="center"/>
      <protection locked="0"/>
    </xf>
    <xf numFmtId="1" fontId="4" fillId="35" borderId="60" xfId="0" applyNumberFormat="1" applyFont="1" applyFill="1" applyBorder="1" applyAlignment="1" applyProtection="1">
      <alignment horizontal="center" vertical="center"/>
      <protection hidden="1"/>
    </xf>
    <xf numFmtId="0" fontId="4" fillId="40" borderId="56" xfId="0" applyFont="1" applyFill="1" applyBorder="1" applyAlignment="1" applyProtection="1">
      <alignment horizontal="center" vertical="center"/>
      <protection hidden="1"/>
    </xf>
    <xf numFmtId="0" fontId="4" fillId="38" borderId="63" xfId="0" applyFont="1" applyFill="1" applyBorder="1" applyAlignment="1" applyProtection="1">
      <alignment horizontal="center" vertical="center"/>
      <protection hidden="1"/>
    </xf>
    <xf numFmtId="1" fontId="4" fillId="39" borderId="60" xfId="0" applyNumberFormat="1" applyFont="1" applyFill="1" applyBorder="1" applyAlignment="1" applyProtection="1">
      <alignment horizontal="center" vertical="center"/>
      <protection locked="0"/>
    </xf>
    <xf numFmtId="1" fontId="4" fillId="39" borderId="61" xfId="0" applyNumberFormat="1" applyFont="1" applyFill="1" applyBorder="1" applyAlignment="1" applyProtection="1">
      <alignment horizontal="center" vertical="center"/>
      <protection locked="0"/>
    </xf>
    <xf numFmtId="1" fontId="4" fillId="40" borderId="64" xfId="0" applyNumberFormat="1" applyFont="1" applyFill="1" applyBorder="1" applyAlignment="1" applyProtection="1">
      <alignment horizontal="center" vertical="center"/>
      <protection locked="0"/>
    </xf>
    <xf numFmtId="1" fontId="4" fillId="36" borderId="6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186" fontId="4" fillId="34" borderId="0" xfId="0" applyNumberFormat="1" applyFont="1" applyFill="1" applyBorder="1" applyAlignment="1" applyProtection="1">
      <alignment horizontal="center" vertical="center"/>
      <protection hidden="1"/>
    </xf>
    <xf numFmtId="187" fontId="4" fillId="34" borderId="0" xfId="0" applyNumberFormat="1" applyFont="1" applyFill="1" applyBorder="1" applyAlignment="1" applyProtection="1">
      <alignment horizontal="center" vertical="center"/>
      <protection hidden="1"/>
    </xf>
    <xf numFmtId="186" fontId="4" fillId="34" borderId="0" xfId="0" applyNumberFormat="1" applyFont="1" applyFill="1" applyBorder="1" applyAlignment="1" applyProtection="1">
      <alignment horizontal="center" vertical="center"/>
      <protection locked="0"/>
    </xf>
    <xf numFmtId="187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/>
    </xf>
    <xf numFmtId="1" fontId="4" fillId="34" borderId="0" xfId="0" applyNumberFormat="1" applyFont="1" applyFill="1" applyBorder="1" applyAlignment="1" applyProtection="1">
      <alignment horizontal="center" vertical="center"/>
      <protection hidden="1"/>
    </xf>
    <xf numFmtId="1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76" xfId="0" applyFont="1" applyFill="1" applyBorder="1" applyAlignment="1" applyProtection="1">
      <alignment horizontal="center" vertical="center"/>
      <protection hidden="1"/>
    </xf>
    <xf numFmtId="0" fontId="4" fillId="39" borderId="59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22" xfId="0" applyFill="1" applyBorder="1" applyAlignment="1" applyProtection="1">
      <alignment horizontal="center"/>
      <protection locked="0"/>
    </xf>
    <xf numFmtId="0" fontId="16" fillId="34" borderId="22" xfId="0" applyFont="1" applyFill="1" applyBorder="1" applyAlignment="1">
      <alignment horizontal="center"/>
    </xf>
    <xf numFmtId="0" fontId="0" fillId="34" borderId="76" xfId="0" applyFill="1" applyBorder="1" applyAlignment="1">
      <alignment/>
    </xf>
    <xf numFmtId="0" fontId="11" fillId="34" borderId="75" xfId="0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4" fillId="33" borderId="2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40" borderId="12" xfId="0" applyFont="1" applyFill="1" applyBorder="1" applyAlignment="1" applyProtection="1">
      <alignment horizontal="center" vertical="center"/>
      <protection hidden="1"/>
    </xf>
    <xf numFmtId="0" fontId="4" fillId="38" borderId="77" xfId="0" applyFont="1" applyFill="1" applyBorder="1" applyAlignment="1" applyProtection="1">
      <alignment horizontal="center" vertical="center"/>
      <protection hidden="1"/>
    </xf>
    <xf numFmtId="0" fontId="4" fillId="38" borderId="31" xfId="0" applyFont="1" applyFill="1" applyBorder="1" applyAlignment="1" applyProtection="1">
      <alignment horizontal="center" vertical="center"/>
      <protection hidden="1"/>
    </xf>
    <xf numFmtId="1" fontId="4" fillId="39" borderId="17" xfId="0" applyNumberFormat="1" applyFont="1" applyFill="1" applyBorder="1" applyAlignment="1" applyProtection="1">
      <alignment horizontal="center" vertical="center"/>
      <protection locked="0"/>
    </xf>
    <xf numFmtId="1" fontId="4" fillId="39" borderId="16" xfId="0" applyNumberFormat="1" applyFont="1" applyFill="1" applyBorder="1" applyAlignment="1" applyProtection="1">
      <alignment horizontal="center" vertical="center"/>
      <protection locked="0"/>
    </xf>
    <xf numFmtId="0" fontId="4" fillId="36" borderId="64" xfId="0" applyFont="1" applyFill="1" applyBorder="1" applyAlignment="1" applyProtection="1">
      <alignment horizontal="left"/>
      <protection hidden="1"/>
    </xf>
    <xf numFmtId="0" fontId="6" fillId="33" borderId="19" xfId="0" applyFont="1" applyFill="1" applyBorder="1" applyAlignment="1" applyProtection="1">
      <alignment horizontal="left"/>
      <protection locked="0"/>
    </xf>
    <xf numFmtId="0" fontId="6" fillId="38" borderId="20" xfId="0" applyFont="1" applyFill="1" applyBorder="1" applyAlignment="1" applyProtection="1">
      <alignment/>
      <protection locked="0"/>
    </xf>
    <xf numFmtId="0" fontId="0" fillId="38" borderId="23" xfId="0" applyFill="1" applyBorder="1" applyAlignment="1">
      <alignment/>
    </xf>
    <xf numFmtId="0" fontId="6" fillId="38" borderId="23" xfId="0" applyFont="1" applyFill="1" applyBorder="1" applyAlignment="1" applyProtection="1">
      <alignment horizontal="center"/>
      <protection locked="0"/>
    </xf>
    <xf numFmtId="0" fontId="4" fillId="37" borderId="25" xfId="0" applyFont="1" applyFill="1" applyBorder="1" applyAlignment="1" applyProtection="1">
      <alignment horizontal="center" vertical="center"/>
      <protection hidden="1"/>
    </xf>
    <xf numFmtId="186" fontId="4" fillId="37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/>
    </xf>
    <xf numFmtId="0" fontId="4" fillId="38" borderId="59" xfId="0" applyFont="1" applyFill="1" applyBorder="1" applyAlignment="1" applyProtection="1">
      <alignment horizontal="left" vertical="center"/>
      <protection locked="0"/>
    </xf>
    <xf numFmtId="0" fontId="4" fillId="41" borderId="59" xfId="0" applyFont="1" applyFill="1" applyBorder="1" applyAlignment="1" applyProtection="1">
      <alignment wrapText="1"/>
      <protection locked="0"/>
    </xf>
    <xf numFmtId="0" fontId="4" fillId="41" borderId="20" xfId="0" applyFont="1" applyFill="1" applyBorder="1" applyAlignment="1" applyProtection="1">
      <alignment wrapText="1"/>
      <protection locked="0"/>
    </xf>
    <xf numFmtId="0" fontId="0" fillId="41" borderId="23" xfId="0" applyFill="1" applyBorder="1" applyAlignment="1">
      <alignment/>
    </xf>
    <xf numFmtId="0" fontId="6" fillId="41" borderId="23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 locked="0"/>
    </xf>
    <xf numFmtId="0" fontId="5" fillId="34" borderId="59" xfId="0" applyFont="1" applyFill="1" applyBorder="1" applyAlignment="1">
      <alignment/>
    </xf>
    <xf numFmtId="0" fontId="5" fillId="34" borderId="61" xfId="0" applyFont="1" applyFill="1" applyBorder="1" applyAlignment="1">
      <alignment/>
    </xf>
    <xf numFmtId="0" fontId="4" fillId="41" borderId="16" xfId="0" applyFont="1" applyFill="1" applyBorder="1" applyAlignment="1" applyProtection="1">
      <alignment wrapText="1"/>
      <protection locked="0"/>
    </xf>
    <xf numFmtId="0" fontId="14" fillId="42" borderId="40" xfId="0" applyFont="1" applyFill="1" applyBorder="1" applyAlignment="1">
      <alignment textRotation="90" wrapText="1"/>
    </xf>
    <xf numFmtId="0" fontId="14" fillId="42" borderId="40" xfId="0" applyFont="1" applyFill="1" applyBorder="1" applyAlignment="1">
      <alignment textRotation="90"/>
    </xf>
    <xf numFmtId="0" fontId="14" fillId="38" borderId="40" xfId="0" applyFont="1" applyFill="1" applyBorder="1" applyAlignment="1">
      <alignment textRotation="90"/>
    </xf>
    <xf numFmtId="0" fontId="4" fillId="38" borderId="23" xfId="0" applyFont="1" applyFill="1" applyBorder="1" applyAlignment="1" applyProtection="1">
      <alignment/>
      <protection locked="0"/>
    </xf>
    <xf numFmtId="0" fontId="0" fillId="41" borderId="20" xfId="0" applyFill="1" applyBorder="1" applyAlignment="1">
      <alignment/>
    </xf>
    <xf numFmtId="0" fontId="18" fillId="38" borderId="23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49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wrapText="1"/>
    </xf>
    <xf numFmtId="0" fontId="4" fillId="34" borderId="22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4" borderId="64" xfId="0" applyFont="1" applyFill="1" applyBorder="1" applyAlignment="1" applyProtection="1">
      <alignment horizontal="center"/>
      <protection locked="0"/>
    </xf>
    <xf numFmtId="0" fontId="20" fillId="36" borderId="78" xfId="0" applyFont="1" applyFill="1" applyBorder="1" applyAlignment="1">
      <alignment vertical="center"/>
    </xf>
    <xf numFmtId="0" fontId="10" fillId="42" borderId="40" xfId="0" applyFont="1" applyFill="1" applyBorder="1" applyAlignment="1">
      <alignment textRotation="90" wrapText="1"/>
    </xf>
    <xf numFmtId="0" fontId="10" fillId="42" borderId="40" xfId="0" applyFont="1" applyFill="1" applyBorder="1" applyAlignment="1">
      <alignment textRotation="90"/>
    </xf>
    <xf numFmtId="0" fontId="10" fillId="38" borderId="40" xfId="0" applyFont="1" applyFill="1" applyBorder="1" applyAlignment="1">
      <alignment textRotation="90"/>
    </xf>
    <xf numFmtId="0" fontId="21" fillId="34" borderId="22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64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>
      <alignment horizontal="center"/>
    </xf>
    <xf numFmtId="0" fontId="22" fillId="36" borderId="78" xfId="0" applyFont="1" applyFill="1" applyBorder="1" applyAlignment="1">
      <alignment vertical="center"/>
    </xf>
    <xf numFmtId="0" fontId="14" fillId="36" borderId="0" xfId="0" applyFont="1" applyFill="1" applyBorder="1" applyAlignment="1">
      <alignment textRotation="90" wrapText="1"/>
    </xf>
    <xf numFmtId="0" fontId="14" fillId="36" borderId="0" xfId="0" applyFont="1" applyFill="1" applyBorder="1" applyAlignment="1">
      <alignment textRotation="90"/>
    </xf>
    <xf numFmtId="0" fontId="10" fillId="36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/>
    </xf>
    <xf numFmtId="0" fontId="4" fillId="0" borderId="79" xfId="0" applyFont="1" applyFill="1" applyBorder="1" applyAlignment="1" applyProtection="1">
      <alignment horizontal="center" vertical="center"/>
      <protection hidden="1"/>
    </xf>
    <xf numFmtId="1" fontId="4" fillId="0" borderId="73" xfId="0" applyNumberFormat="1" applyFont="1" applyFill="1" applyBorder="1" applyAlignment="1" applyProtection="1">
      <alignment horizontal="center" vertical="center"/>
      <protection hidden="1"/>
    </xf>
    <xf numFmtId="0" fontId="4" fillId="0" borderId="80" xfId="0" applyFont="1" applyFill="1" applyBorder="1" applyAlignment="1" applyProtection="1">
      <alignment horizontal="center" vertical="center"/>
      <protection hidden="1"/>
    </xf>
    <xf numFmtId="1" fontId="4" fillId="0" borderId="73" xfId="0" applyNumberFormat="1" applyFont="1" applyFill="1" applyBorder="1" applyAlignment="1" applyProtection="1">
      <alignment horizontal="center" vertical="center"/>
      <protection locked="0"/>
    </xf>
    <xf numFmtId="1" fontId="4" fillId="0" borderId="81" xfId="0" applyNumberFormat="1" applyFont="1" applyFill="1" applyBorder="1" applyAlignment="1" applyProtection="1">
      <alignment horizontal="center" vertical="center"/>
      <protection locked="0"/>
    </xf>
    <xf numFmtId="1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left"/>
      <protection locked="0"/>
    </xf>
    <xf numFmtId="0" fontId="23" fillId="33" borderId="10" xfId="0" applyFont="1" applyFill="1" applyBorder="1" applyAlignment="1" applyProtection="1">
      <alignment horizontal="left"/>
      <protection locked="0"/>
    </xf>
    <xf numFmtId="0" fontId="4" fillId="44" borderId="0" xfId="0" applyFont="1" applyFill="1" applyAlignment="1">
      <alignment horizontal="center"/>
    </xf>
    <xf numFmtId="0" fontId="4" fillId="44" borderId="10" xfId="0" applyFont="1" applyFill="1" applyBorder="1" applyAlignment="1">
      <alignment/>
    </xf>
    <xf numFmtId="0" fontId="4" fillId="44" borderId="10" xfId="0" applyFont="1" applyFill="1" applyBorder="1" applyAlignment="1" applyProtection="1">
      <alignment horizontal="center"/>
      <protection locked="0"/>
    </xf>
    <xf numFmtId="0" fontId="21" fillId="44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left"/>
    </xf>
    <xf numFmtId="0" fontId="4" fillId="44" borderId="10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 applyProtection="1">
      <alignment horizontal="center"/>
      <protection locked="0"/>
    </xf>
    <xf numFmtId="0" fontId="16" fillId="44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 horizontal="center"/>
      <protection locked="0"/>
    </xf>
    <xf numFmtId="0" fontId="16" fillId="35" borderId="0" xfId="0" applyFont="1" applyFill="1" applyBorder="1" applyAlignment="1">
      <alignment horizontal="center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>
      <alignment/>
    </xf>
    <xf numFmtId="0" fontId="13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textRotation="90" wrapText="1"/>
    </xf>
    <xf numFmtId="0" fontId="14" fillId="35" borderId="0" xfId="0" applyFont="1" applyFill="1" applyBorder="1" applyAlignment="1">
      <alignment textRotation="90"/>
    </xf>
    <xf numFmtId="0" fontId="0" fillId="35" borderId="0" xfId="0" applyFill="1" applyBorder="1" applyAlignment="1">
      <alignment horizontal="center"/>
    </xf>
    <xf numFmtId="0" fontId="4" fillId="34" borderId="83" xfId="0" applyFont="1" applyFill="1" applyBorder="1" applyAlignment="1">
      <alignment horizontal="center"/>
    </xf>
    <xf numFmtId="0" fontId="4" fillId="36" borderId="34" xfId="0" applyFont="1" applyFill="1" applyBorder="1" applyAlignment="1" applyProtection="1">
      <alignment horizontal="left"/>
      <protection hidden="1"/>
    </xf>
    <xf numFmtId="0" fontId="4" fillId="36" borderId="84" xfId="0" applyFont="1" applyFill="1" applyBorder="1" applyAlignment="1">
      <alignment/>
    </xf>
    <xf numFmtId="0" fontId="4" fillId="36" borderId="35" xfId="0" applyFont="1" applyFill="1" applyBorder="1" applyAlignment="1">
      <alignment/>
    </xf>
    <xf numFmtId="0" fontId="4" fillId="36" borderId="25" xfId="0" applyFont="1" applyFill="1" applyBorder="1" applyAlignment="1" applyProtection="1">
      <alignment horizontal="left"/>
      <protection hidden="1"/>
    </xf>
    <xf numFmtId="0" fontId="4" fillId="36" borderId="23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85" xfId="0" applyFont="1" applyFill="1" applyBorder="1" applyAlignment="1" applyProtection="1">
      <alignment horizontal="left"/>
      <protection hidden="1"/>
    </xf>
    <xf numFmtId="0" fontId="4" fillId="36" borderId="86" xfId="0" applyFont="1" applyFill="1" applyBorder="1" applyAlignment="1">
      <alignment/>
    </xf>
    <xf numFmtId="0" fontId="4" fillId="36" borderId="87" xfId="0" applyFont="1" applyFill="1" applyBorder="1" applyAlignment="1">
      <alignment/>
    </xf>
    <xf numFmtId="0" fontId="4" fillId="47" borderId="0" xfId="0" applyFont="1" applyFill="1" applyAlignment="1">
      <alignment/>
    </xf>
    <xf numFmtId="0" fontId="4" fillId="47" borderId="0" xfId="0" applyFont="1" applyFill="1" applyBorder="1" applyAlignment="1">
      <alignment/>
    </xf>
    <xf numFmtId="0" fontId="0" fillId="47" borderId="0" xfId="0" applyFill="1" applyBorder="1" applyAlignment="1">
      <alignment/>
    </xf>
    <xf numFmtId="0" fontId="4" fillId="47" borderId="0" xfId="0" applyFont="1" applyFill="1" applyBorder="1" applyAlignment="1" applyProtection="1">
      <alignment horizontal="center" vertical="center"/>
      <protection hidden="1"/>
    </xf>
    <xf numFmtId="1" fontId="4" fillId="47" borderId="0" xfId="0" applyNumberFormat="1" applyFont="1" applyFill="1" applyBorder="1" applyAlignment="1" applyProtection="1">
      <alignment horizontal="center" vertical="center"/>
      <protection hidden="1"/>
    </xf>
    <xf numFmtId="1" fontId="4" fillId="47" borderId="0" xfId="0" applyNumberFormat="1" applyFont="1" applyFill="1" applyBorder="1" applyAlignment="1" applyProtection="1">
      <alignment horizontal="center" vertical="center"/>
      <protection locked="0"/>
    </xf>
    <xf numFmtId="0" fontId="4" fillId="47" borderId="0" xfId="0" applyFont="1" applyFill="1" applyBorder="1" applyAlignment="1" applyProtection="1">
      <alignment horizontal="center" vertical="center"/>
      <protection locked="0"/>
    </xf>
    <xf numFmtId="0" fontId="0" fillId="47" borderId="59" xfId="0" applyFill="1" applyBorder="1" applyAlignment="1">
      <alignment/>
    </xf>
    <xf numFmtId="0" fontId="4" fillId="47" borderId="59" xfId="0" applyFont="1" applyFill="1" applyBorder="1" applyAlignment="1" applyProtection="1">
      <alignment horizontal="center" vertical="center"/>
      <protection hidden="1"/>
    </xf>
    <xf numFmtId="1" fontId="4" fillId="47" borderId="59" xfId="0" applyNumberFormat="1" applyFont="1" applyFill="1" applyBorder="1" applyAlignment="1" applyProtection="1">
      <alignment horizontal="center" vertical="center"/>
      <protection hidden="1"/>
    </xf>
    <xf numFmtId="1" fontId="4" fillId="47" borderId="59" xfId="0" applyNumberFormat="1" applyFont="1" applyFill="1" applyBorder="1" applyAlignment="1" applyProtection="1">
      <alignment horizontal="center" vertical="center"/>
      <protection locked="0"/>
    </xf>
    <xf numFmtId="0" fontId="4" fillId="47" borderId="59" xfId="0" applyFon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>
      <alignment/>
    </xf>
    <xf numFmtId="0" fontId="4" fillId="45" borderId="0" xfId="0" applyFont="1" applyFill="1" applyAlignment="1">
      <alignment/>
    </xf>
    <xf numFmtId="0" fontId="4" fillId="36" borderId="10" xfId="0" applyFont="1" applyFill="1" applyBorder="1" applyAlignment="1">
      <alignment/>
    </xf>
    <xf numFmtId="0" fontId="4" fillId="34" borderId="45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6" borderId="83" xfId="0" applyFont="1" applyFill="1" applyBorder="1" applyAlignment="1">
      <alignment/>
    </xf>
    <xf numFmtId="0" fontId="4" fillId="36" borderId="88" xfId="0" applyFont="1" applyFill="1" applyBorder="1" applyAlignment="1">
      <alignment/>
    </xf>
    <xf numFmtId="0" fontId="4" fillId="0" borderId="89" xfId="0" applyFont="1" applyFill="1" applyBorder="1" applyAlignment="1" applyProtection="1">
      <alignment horizontal="center" vertical="center"/>
      <protection hidden="1"/>
    </xf>
    <xf numFmtId="0" fontId="4" fillId="0" borderId="90" xfId="0" applyFont="1" applyFill="1" applyBorder="1" applyAlignment="1" applyProtection="1">
      <alignment horizontal="center" vertical="center"/>
      <protection hidden="1"/>
    </xf>
    <xf numFmtId="0" fontId="0" fillId="34" borderId="91" xfId="0" applyFill="1" applyBorder="1" applyAlignment="1">
      <alignment/>
    </xf>
    <xf numFmtId="0" fontId="8" fillId="34" borderId="92" xfId="0" applyFont="1" applyFill="1" applyBorder="1" applyAlignment="1">
      <alignment horizontal="center"/>
    </xf>
    <xf numFmtId="0" fontId="8" fillId="34" borderId="93" xfId="0" applyFont="1" applyFill="1" applyBorder="1" applyAlignment="1">
      <alignment horizontal="center" wrapText="1"/>
    </xf>
    <xf numFmtId="0" fontId="4" fillId="36" borderId="33" xfId="0" applyFont="1" applyFill="1" applyBorder="1" applyAlignment="1">
      <alignment/>
    </xf>
    <xf numFmtId="0" fontId="0" fillId="34" borderId="39" xfId="0" applyFill="1" applyBorder="1" applyAlignment="1">
      <alignment/>
    </xf>
    <xf numFmtId="0" fontId="4" fillId="36" borderId="0" xfId="0" applyFont="1" applyFill="1" applyAlignment="1">
      <alignment horizontal="center"/>
    </xf>
    <xf numFmtId="0" fontId="0" fillId="36" borderId="19" xfId="0" applyFill="1" applyBorder="1" applyAlignment="1">
      <alignment/>
    </xf>
    <xf numFmtId="1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4" fillId="40" borderId="0" xfId="0" applyFont="1" applyFill="1" applyBorder="1" applyAlignment="1" applyProtection="1">
      <alignment horizontal="center" vertical="center"/>
      <protection hidden="1"/>
    </xf>
    <xf numFmtId="1" fontId="4" fillId="39" borderId="0" xfId="0" applyNumberFormat="1" applyFont="1" applyFill="1" applyBorder="1" applyAlignment="1" applyProtection="1">
      <alignment horizontal="center" vertical="center"/>
      <protection locked="0"/>
    </xf>
    <xf numFmtId="1" fontId="4" fillId="40" borderId="0" xfId="0" applyNumberFormat="1" applyFont="1" applyFill="1" applyBorder="1" applyAlignment="1" applyProtection="1">
      <alignment horizontal="center" vertical="center"/>
      <protection locked="0"/>
    </xf>
    <xf numFmtId="1" fontId="4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85" xfId="0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6" fillId="48" borderId="0" xfId="0" applyFont="1" applyFill="1" applyBorder="1" applyAlignment="1">
      <alignment/>
    </xf>
    <xf numFmtId="0" fontId="4" fillId="48" borderId="0" xfId="0" applyFont="1" applyFill="1" applyBorder="1" applyAlignment="1" applyProtection="1">
      <alignment horizontal="left"/>
      <protection hidden="1"/>
    </xf>
    <xf numFmtId="0" fontId="4" fillId="48" borderId="0" xfId="0" applyFont="1" applyFill="1" applyBorder="1" applyAlignment="1" applyProtection="1">
      <alignment horizontal="center" vertical="center"/>
      <protection hidden="1"/>
    </xf>
    <xf numFmtId="1" fontId="4" fillId="48" borderId="0" xfId="0" applyNumberFormat="1" applyFont="1" applyFill="1" applyBorder="1" applyAlignment="1" applyProtection="1">
      <alignment horizontal="center" vertical="center"/>
      <protection hidden="1"/>
    </xf>
    <xf numFmtId="1" fontId="4" fillId="48" borderId="0" xfId="0" applyNumberFormat="1" applyFont="1" applyFill="1" applyBorder="1" applyAlignment="1" applyProtection="1">
      <alignment horizontal="center" vertical="center"/>
      <protection locked="0"/>
    </xf>
    <xf numFmtId="0" fontId="4" fillId="48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4" fillId="34" borderId="61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75" xfId="0" applyFill="1" applyBorder="1" applyAlignment="1">
      <alignment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/>
    </xf>
    <xf numFmtId="0" fontId="26" fillId="36" borderId="0" xfId="0" applyFont="1" applyFill="1" applyAlignment="1">
      <alignment textRotation="90" wrapText="1"/>
    </xf>
    <xf numFmtId="0" fontId="17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66" xfId="0" applyFill="1" applyBorder="1" applyAlignment="1">
      <alignment/>
    </xf>
    <xf numFmtId="0" fontId="17" fillId="34" borderId="0" xfId="0" applyFont="1" applyFill="1" applyAlignment="1">
      <alignment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17" fillId="34" borderId="18" xfId="0" applyFont="1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28" fillId="34" borderId="10" xfId="0" applyFont="1" applyFill="1" applyBorder="1" applyAlignment="1">
      <alignment/>
    </xf>
    <xf numFmtId="0" fontId="4" fillId="34" borderId="22" xfId="0" applyFont="1" applyFill="1" applyBorder="1" applyAlignment="1" applyProtection="1">
      <alignment horizontal="left"/>
      <protection hidden="1"/>
    </xf>
    <xf numFmtId="0" fontId="4" fillId="34" borderId="10" xfId="0" applyFont="1" applyFill="1" applyBorder="1" applyAlignment="1" applyProtection="1">
      <alignment horizontal="left"/>
      <protection hidden="1"/>
    </xf>
    <xf numFmtId="0" fontId="4" fillId="45" borderId="0" xfId="0" applyFont="1" applyFill="1" applyBorder="1" applyAlignment="1" applyProtection="1">
      <alignment horizontal="left"/>
      <protection hidden="1"/>
    </xf>
    <xf numFmtId="0" fontId="4" fillId="45" borderId="0" xfId="0" applyFont="1" applyFill="1" applyBorder="1" applyAlignment="1" applyProtection="1">
      <alignment horizontal="center" vertical="center"/>
      <protection hidden="1"/>
    </xf>
    <xf numFmtId="1" fontId="4" fillId="45" borderId="0" xfId="0" applyNumberFormat="1" applyFont="1" applyFill="1" applyBorder="1" applyAlignment="1" applyProtection="1">
      <alignment horizontal="center" vertical="center"/>
      <protection hidden="1"/>
    </xf>
    <xf numFmtId="1" fontId="4" fillId="45" borderId="0" xfId="0" applyNumberFormat="1" applyFont="1" applyFill="1" applyBorder="1" applyAlignment="1" applyProtection="1">
      <alignment horizontal="center" vertical="center"/>
      <protection locked="0"/>
    </xf>
    <xf numFmtId="0" fontId="4" fillId="45" borderId="0" xfId="0" applyFont="1" applyFill="1" applyBorder="1" applyAlignment="1" applyProtection="1">
      <alignment horizontal="center" vertical="center"/>
      <protection locked="0"/>
    </xf>
    <xf numFmtId="0" fontId="10" fillId="45" borderId="13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10" fillId="45" borderId="32" xfId="0" applyFont="1" applyFill="1" applyBorder="1" applyAlignment="1">
      <alignment horizontal="center" vertical="center" wrapText="1"/>
    </xf>
    <xf numFmtId="0" fontId="10" fillId="45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 locked="0"/>
    </xf>
    <xf numFmtId="0" fontId="6" fillId="48" borderId="0" xfId="0" applyFont="1" applyFill="1" applyAlignment="1">
      <alignment/>
    </xf>
    <xf numFmtId="0" fontId="4" fillId="48" borderId="0" xfId="0" applyFont="1" applyFill="1" applyAlignment="1">
      <alignment/>
    </xf>
    <xf numFmtId="0" fontId="4" fillId="48" borderId="0" xfId="0" applyFont="1" applyFill="1" applyBorder="1" applyAlignment="1">
      <alignment/>
    </xf>
    <xf numFmtId="0" fontId="7" fillId="48" borderId="0" xfId="0" applyFont="1" applyFill="1" applyAlignment="1">
      <alignment/>
    </xf>
    <xf numFmtId="0" fontId="9" fillId="48" borderId="0" xfId="0" applyFont="1" applyFill="1" applyAlignment="1">
      <alignment/>
    </xf>
    <xf numFmtId="0" fontId="4" fillId="48" borderId="0" xfId="0" applyFont="1" applyFill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textRotation="90" wrapText="1"/>
    </xf>
    <xf numFmtId="0" fontId="14" fillId="34" borderId="0" xfId="0" applyFont="1" applyFill="1" applyBorder="1" applyAlignment="1">
      <alignment textRotation="90"/>
    </xf>
    <xf numFmtId="0" fontId="0" fillId="34" borderId="0" xfId="0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>
      <alignment horizontal="center"/>
    </xf>
    <xf numFmtId="0" fontId="4" fillId="44" borderId="0" xfId="0" applyFont="1" applyFill="1" applyAlignment="1">
      <alignment/>
    </xf>
    <xf numFmtId="0" fontId="18" fillId="41" borderId="10" xfId="0" applyFont="1" applyFill="1" applyBorder="1" applyAlignment="1" applyProtection="1">
      <alignment horizontal="left"/>
      <protection locked="0"/>
    </xf>
    <xf numFmtId="0" fontId="4" fillId="41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Alignment="1">
      <alignment/>
    </xf>
    <xf numFmtId="0" fontId="10" fillId="4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10" fillId="45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wrapText="1"/>
    </xf>
    <xf numFmtId="0" fontId="3" fillId="48" borderId="19" xfId="0" applyFont="1" applyFill="1" applyBorder="1" applyAlignment="1">
      <alignment horizontal="center" vertical="center"/>
    </xf>
    <xf numFmtId="0" fontId="3" fillId="48" borderId="23" xfId="0" applyFont="1" applyFill="1" applyBorder="1" applyAlignment="1">
      <alignment horizontal="center" vertical="center"/>
    </xf>
    <xf numFmtId="0" fontId="3" fillId="48" borderId="18" xfId="0" applyFont="1" applyFill="1" applyBorder="1" applyAlignment="1">
      <alignment horizontal="center" vertical="center"/>
    </xf>
    <xf numFmtId="0" fontId="10" fillId="45" borderId="89" xfId="0" applyFont="1" applyFill="1" applyBorder="1" applyAlignment="1">
      <alignment horizontal="center" vertical="center"/>
    </xf>
    <xf numFmtId="0" fontId="10" fillId="45" borderId="90" xfId="0" applyFont="1" applyFill="1" applyBorder="1" applyAlignment="1">
      <alignment horizontal="center" vertical="center"/>
    </xf>
    <xf numFmtId="0" fontId="10" fillId="45" borderId="94" xfId="0" applyFont="1" applyFill="1" applyBorder="1" applyAlignment="1">
      <alignment horizontal="center" vertical="center" wrapText="1"/>
    </xf>
    <xf numFmtId="0" fontId="10" fillId="45" borderId="9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0" fillId="38" borderId="89" xfId="0" applyFont="1" applyFill="1" applyBorder="1" applyAlignment="1">
      <alignment horizontal="center" vertical="center"/>
    </xf>
    <xf numFmtId="0" fontId="10" fillId="38" borderId="9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0" fillId="38" borderId="96" xfId="0" applyFont="1" applyFill="1" applyBorder="1" applyAlignment="1">
      <alignment horizontal="center" vertical="center"/>
    </xf>
    <xf numFmtId="0" fontId="10" fillId="38" borderId="97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39" borderId="94" xfId="0" applyFont="1" applyFill="1" applyBorder="1" applyAlignment="1">
      <alignment horizontal="center" vertical="center" wrapText="1"/>
    </xf>
    <xf numFmtId="0" fontId="10" fillId="39" borderId="95" xfId="0" applyFont="1" applyFill="1" applyBorder="1" applyAlignment="1">
      <alignment horizontal="center" vertical="center" wrapText="1"/>
    </xf>
    <xf numFmtId="0" fontId="10" fillId="38" borderId="98" xfId="0" applyFont="1" applyFill="1" applyBorder="1" applyAlignment="1">
      <alignment horizontal="center" vertical="center"/>
    </xf>
    <xf numFmtId="0" fontId="10" fillId="38" borderId="99" xfId="0" applyFont="1" applyFill="1" applyBorder="1" applyAlignment="1">
      <alignment horizontal="center" vertical="center"/>
    </xf>
    <xf numFmtId="0" fontId="10" fillId="37" borderId="100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 wrapText="1"/>
    </xf>
    <xf numFmtId="0" fontId="10" fillId="39" borderId="4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12" fillId="36" borderId="68" xfId="0" applyFont="1" applyFill="1" applyBorder="1" applyAlignment="1">
      <alignment horizontal="center" vertical="center" wrapText="1"/>
    </xf>
    <xf numFmtId="0" fontId="12" fillId="36" borderId="65" xfId="0" applyFont="1" applyFill="1" applyBorder="1" applyAlignment="1">
      <alignment horizontal="center" vertical="center" wrapText="1"/>
    </xf>
    <xf numFmtId="0" fontId="12" fillId="36" borderId="101" xfId="0" applyFont="1" applyFill="1" applyBorder="1" applyAlignment="1">
      <alignment horizontal="center" vertical="center" wrapText="1"/>
    </xf>
    <xf numFmtId="0" fontId="12" fillId="36" borderId="69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70" xfId="0" applyFont="1" applyFill="1" applyBorder="1" applyAlignment="1">
      <alignment horizontal="center" vertical="center" wrapText="1"/>
    </xf>
    <xf numFmtId="0" fontId="13" fillId="36" borderId="78" xfId="0" applyFont="1" applyFill="1" applyBorder="1" applyAlignment="1">
      <alignment horizontal="center" vertical="center"/>
    </xf>
    <xf numFmtId="0" fontId="13" fillId="36" borderId="102" xfId="0" applyFont="1" applyFill="1" applyBorder="1" applyAlignment="1">
      <alignment horizontal="center" vertical="center"/>
    </xf>
    <xf numFmtId="0" fontId="14" fillId="42" borderId="40" xfId="0" applyFont="1" applyFill="1" applyBorder="1" applyAlignment="1">
      <alignment horizontal="center" textRotation="90" wrapText="1"/>
    </xf>
    <xf numFmtId="0" fontId="14" fillId="42" borderId="103" xfId="0" applyFont="1" applyFill="1" applyBorder="1" applyAlignment="1">
      <alignment horizontal="center" textRotation="90" wrapText="1"/>
    </xf>
    <xf numFmtId="0" fontId="14" fillId="42" borderId="40" xfId="0" applyFont="1" applyFill="1" applyBorder="1" applyAlignment="1">
      <alignment horizontal="center" textRotation="90"/>
    </xf>
    <xf numFmtId="0" fontId="14" fillId="42" borderId="103" xfId="0" applyFont="1" applyFill="1" applyBorder="1" applyAlignment="1">
      <alignment horizontal="center" textRotation="90"/>
    </xf>
    <xf numFmtId="0" fontId="14" fillId="38" borderId="40" xfId="0" applyFont="1" applyFill="1" applyBorder="1" applyAlignment="1">
      <alignment horizontal="center" textRotation="90"/>
    </xf>
    <xf numFmtId="0" fontId="14" fillId="38" borderId="103" xfId="0" applyFont="1" applyFill="1" applyBorder="1" applyAlignment="1">
      <alignment horizontal="center" textRotation="90"/>
    </xf>
    <xf numFmtId="0" fontId="14" fillId="42" borderId="0" xfId="0" applyFont="1" applyFill="1" applyBorder="1" applyAlignment="1">
      <alignment horizontal="center" textRotation="90" wrapText="1"/>
    </xf>
    <xf numFmtId="0" fontId="14" fillId="42" borderId="72" xfId="0" applyFont="1" applyFill="1" applyBorder="1" applyAlignment="1">
      <alignment horizontal="center" textRotation="90" wrapText="1"/>
    </xf>
    <xf numFmtId="0" fontId="14" fillId="42" borderId="0" xfId="0" applyFont="1" applyFill="1" applyBorder="1" applyAlignment="1">
      <alignment horizontal="center" textRotation="90"/>
    </xf>
    <xf numFmtId="0" fontId="14" fillId="42" borderId="72" xfId="0" applyFont="1" applyFill="1" applyBorder="1" applyAlignment="1">
      <alignment horizontal="center" textRotation="90"/>
    </xf>
    <xf numFmtId="0" fontId="14" fillId="38" borderId="0" xfId="0" applyFont="1" applyFill="1" applyBorder="1" applyAlignment="1">
      <alignment horizontal="center" textRotation="90"/>
    </xf>
    <xf numFmtId="0" fontId="14" fillId="38" borderId="72" xfId="0" applyFont="1" applyFill="1" applyBorder="1" applyAlignment="1">
      <alignment horizontal="center" textRotation="90"/>
    </xf>
    <xf numFmtId="0" fontId="13" fillId="36" borderId="0" xfId="0" applyFont="1" applyFill="1" applyBorder="1" applyAlignment="1">
      <alignment horizontal="center" vertical="center"/>
    </xf>
    <xf numFmtId="0" fontId="13" fillId="36" borderId="72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wrapText="1"/>
    </xf>
    <xf numFmtId="0" fontId="3" fillId="33" borderId="72" xfId="0" applyFont="1" applyFill="1" applyBorder="1" applyAlignment="1">
      <alignment horizontal="center" vertical="center"/>
    </xf>
    <xf numFmtId="0" fontId="10" fillId="39" borderId="100" xfId="0" applyFont="1" applyFill="1" applyBorder="1" applyAlignment="1">
      <alignment horizontal="center" vertical="center"/>
    </xf>
    <xf numFmtId="0" fontId="0" fillId="39" borderId="51" xfId="0" applyFill="1" applyBorder="1" applyAlignment="1">
      <alignment/>
    </xf>
    <xf numFmtId="0" fontId="10" fillId="40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 wrapText="1"/>
    </xf>
    <xf numFmtId="0" fontId="10" fillId="34" borderId="89" xfId="0" applyFont="1" applyFill="1" applyBorder="1" applyAlignment="1">
      <alignment horizontal="center" vertical="center"/>
    </xf>
    <xf numFmtId="0" fontId="10" fillId="34" borderId="90" xfId="0" applyFont="1" applyFill="1" applyBorder="1" applyAlignment="1">
      <alignment horizontal="center" vertical="center"/>
    </xf>
    <xf numFmtId="0" fontId="10" fillId="34" borderId="94" xfId="0" applyFont="1" applyFill="1" applyBorder="1" applyAlignment="1">
      <alignment horizontal="center" vertical="center" wrapText="1"/>
    </xf>
    <xf numFmtId="0" fontId="10" fillId="34" borderId="95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/>
    </xf>
    <xf numFmtId="0" fontId="3" fillId="47" borderId="23" xfId="0" applyFont="1" applyFill="1" applyBorder="1" applyAlignment="1">
      <alignment horizontal="center" vertical="center"/>
    </xf>
    <xf numFmtId="0" fontId="3" fillId="47" borderId="18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4" fillId="41" borderId="59" xfId="0" applyFont="1" applyFill="1" applyBorder="1" applyAlignment="1" applyProtection="1">
      <alignment horizontal="left" wrapText="1"/>
      <protection locked="0"/>
    </xf>
    <xf numFmtId="0" fontId="4" fillId="41" borderId="61" xfId="0" applyFont="1" applyFill="1" applyBorder="1" applyAlignment="1" applyProtection="1">
      <alignment horizontal="left" wrapText="1"/>
      <protection locked="0"/>
    </xf>
    <xf numFmtId="0" fontId="4" fillId="41" borderId="20" xfId="0" applyFont="1" applyFill="1" applyBorder="1" applyAlignment="1" applyProtection="1">
      <alignment horizontal="left" wrapText="1"/>
      <protection locked="0"/>
    </xf>
    <xf numFmtId="0" fontId="4" fillId="41" borderId="16" xfId="0" applyFont="1" applyFill="1" applyBorder="1" applyAlignment="1" applyProtection="1">
      <alignment horizontal="left" wrapText="1"/>
      <protection locked="0"/>
    </xf>
    <xf numFmtId="0" fontId="3" fillId="36" borderId="19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/>
    </xf>
    <xf numFmtId="0" fontId="15" fillId="36" borderId="69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0" fillId="36" borderId="69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wrapText="1"/>
    </xf>
    <xf numFmtId="0" fontId="6" fillId="36" borderId="0" xfId="0" applyFont="1" applyFill="1" applyAlignment="1">
      <alignment horizontal="center"/>
    </xf>
    <xf numFmtId="0" fontId="3" fillId="48" borderId="0" xfId="0" applyFont="1" applyFill="1" applyBorder="1" applyAlignment="1">
      <alignment horizontal="center" vertical="center"/>
    </xf>
    <xf numFmtId="0" fontId="3" fillId="48" borderId="20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04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/>
    </xf>
    <xf numFmtId="0" fontId="8" fillId="34" borderId="82" xfId="0" applyFont="1" applyFill="1" applyBorder="1" applyAlignment="1">
      <alignment horizontal="center"/>
    </xf>
    <xf numFmtId="0" fontId="10" fillId="34" borderId="72" xfId="0" applyFont="1" applyFill="1" applyBorder="1" applyAlignment="1">
      <alignment horizontal="center" vertical="center" wrapText="1"/>
    </xf>
    <xf numFmtId="0" fontId="10" fillId="34" borderId="65" xfId="0" applyFont="1" applyFill="1" applyBorder="1" applyAlignment="1">
      <alignment horizontal="center" vertical="center"/>
    </xf>
    <xf numFmtId="0" fontId="10" fillId="34" borderId="72" xfId="0" applyFont="1" applyFill="1" applyBorder="1" applyAlignment="1">
      <alignment horizontal="center" vertical="center"/>
    </xf>
    <xf numFmtId="0" fontId="8" fillId="34" borderId="101" xfId="0" applyFont="1" applyFill="1" applyBorder="1" applyAlignment="1">
      <alignment horizontal="center" wrapText="1"/>
    </xf>
    <xf numFmtId="0" fontId="8" fillId="34" borderId="74" xfId="0" applyFont="1" applyFill="1" applyBorder="1" applyAlignment="1">
      <alignment horizontal="center" wrapText="1"/>
    </xf>
    <xf numFmtId="0" fontId="3" fillId="45" borderId="0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wrapText="1"/>
    </xf>
    <xf numFmtId="0" fontId="8" fillId="34" borderId="39" xfId="0" applyFont="1" applyFill="1" applyBorder="1" applyAlignment="1">
      <alignment horizontal="center" wrapText="1"/>
    </xf>
    <xf numFmtId="0" fontId="3" fillId="45" borderId="66" xfId="0" applyFont="1" applyFill="1" applyBorder="1" applyAlignment="1">
      <alignment horizontal="center" vertical="center"/>
    </xf>
    <xf numFmtId="0" fontId="10" fillId="34" borderId="10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/>
    </xf>
    <xf numFmtId="0" fontId="10" fillId="34" borderId="10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11" fillId="34" borderId="5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5" fillId="34" borderId="66" xfId="0" applyFont="1" applyFill="1" applyBorder="1" applyAlignment="1">
      <alignment horizontal="center"/>
    </xf>
    <xf numFmtId="0" fontId="11" fillId="34" borderId="64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27" fillId="36" borderId="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7" fillId="34" borderId="64" xfId="0" applyFont="1" applyFill="1" applyBorder="1" applyAlignment="1">
      <alignment horizontal="center"/>
    </xf>
    <xf numFmtId="0" fontId="17" fillId="34" borderId="22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5" borderId="75" xfId="0" applyFont="1" applyFill="1" applyBorder="1" applyAlignment="1">
      <alignment horizontal="center"/>
    </xf>
    <xf numFmtId="0" fontId="27" fillId="36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/>
    </xf>
    <xf numFmtId="0" fontId="0" fillId="36" borderId="34" xfId="0" applyFill="1" applyBorder="1" applyAlignment="1">
      <alignment/>
    </xf>
    <xf numFmtId="0" fontId="0" fillId="36" borderId="84" xfId="0" applyFill="1" applyBorder="1" applyAlignment="1">
      <alignment/>
    </xf>
    <xf numFmtId="0" fontId="0" fillId="36" borderId="25" xfId="0" applyFill="1" applyBorder="1" applyAlignment="1">
      <alignment horizontal="left"/>
    </xf>
    <xf numFmtId="0" fontId="0" fillId="36" borderId="23" xfId="0" applyFill="1" applyBorder="1" applyAlignment="1">
      <alignment horizontal="left"/>
    </xf>
    <xf numFmtId="0" fontId="0" fillId="36" borderId="85" xfId="0" applyFill="1" applyBorder="1" applyAlignment="1">
      <alignment horizontal="left"/>
    </xf>
    <xf numFmtId="0" fontId="0" fillId="36" borderId="86" xfId="0" applyFill="1" applyBorder="1" applyAlignment="1">
      <alignment horizontal="left"/>
    </xf>
    <xf numFmtId="0" fontId="3" fillId="34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 wrapText="1"/>
    </xf>
    <xf numFmtId="0" fontId="24" fillId="35" borderId="0" xfId="0" applyFont="1" applyFill="1" applyAlignment="1">
      <alignment horizontal="center"/>
    </xf>
    <xf numFmtId="0" fontId="46" fillId="35" borderId="0" xfId="0" applyFont="1" applyFill="1" applyAlignment="1">
      <alignment horizontal="center" wrapText="1"/>
    </xf>
    <xf numFmtId="0" fontId="46" fillId="35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CC110"/>
  <sheetViews>
    <sheetView zoomScalePageLayoutView="0" workbookViewId="0" topLeftCell="A1">
      <selection activeCell="CA31" sqref="CA31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1" width="4.7109375" style="3" customWidth="1"/>
    <col min="12" max="14" width="9.00390625" style="3" customWidth="1"/>
    <col min="15" max="15" width="20.7109375" style="3" customWidth="1"/>
    <col min="16" max="16" width="2.7109375" style="3" customWidth="1"/>
    <col min="17" max="17" width="20.7109375" style="3" customWidth="1"/>
    <col min="18" max="20" width="9.00390625" style="3" customWidth="1"/>
    <col min="21" max="24" width="4.7109375" style="3" customWidth="1"/>
    <col min="25" max="25" width="9.00390625" style="3" customWidth="1"/>
    <col min="26" max="27" width="8.7109375" style="3" customWidth="1"/>
    <col min="28" max="28" width="20.7109375" style="3" customWidth="1"/>
    <col min="29" max="29" width="2.7109375" style="3" customWidth="1"/>
    <col min="30" max="30" width="20.7109375" style="3" customWidth="1"/>
    <col min="31" max="33" width="9.00390625" style="3" customWidth="1"/>
    <col min="34" max="37" width="4.7109375" style="3" customWidth="1"/>
    <col min="38" max="38" width="9.00390625" style="3" customWidth="1"/>
    <col min="39" max="40" width="8.7109375" style="3" customWidth="1"/>
    <col min="41" max="41" width="20.7109375" style="3" customWidth="1"/>
    <col min="42" max="42" width="2.7109375" style="3" customWidth="1"/>
    <col min="43" max="43" width="22.00390625" style="3" customWidth="1"/>
    <col min="44" max="46" width="9.00390625" style="3" customWidth="1"/>
    <col min="47" max="50" width="4.7109375" style="3" customWidth="1"/>
    <col min="51" max="51" width="9.00390625" style="3" customWidth="1"/>
    <col min="52" max="53" width="8.7109375" style="3" customWidth="1"/>
    <col min="54" max="54" width="20.7109375" style="3" customWidth="1"/>
    <col min="55" max="55" width="2.7109375" style="3" customWidth="1"/>
    <col min="56" max="56" width="20.7109375" style="3" customWidth="1"/>
    <col min="57" max="58" width="9.00390625" style="3" customWidth="1"/>
    <col min="59" max="59" width="8.00390625" style="3" customWidth="1"/>
    <col min="60" max="60" width="4.7109375" style="3" customWidth="1"/>
    <col min="61" max="61" width="9.00390625" style="3" customWidth="1"/>
    <col min="62" max="63" width="4.7109375" style="3" customWidth="1"/>
    <col min="64" max="66" width="8.7109375" style="3" customWidth="1"/>
    <col min="67" max="67" width="20.7109375" style="3" customWidth="1"/>
    <col min="68" max="68" width="2.7109375" style="3" customWidth="1"/>
    <col min="69" max="69" width="9.140625" style="3" hidden="1" customWidth="1"/>
    <col min="70" max="70" width="20.421875" style="3" customWidth="1"/>
    <col min="71" max="71" width="8.7109375" style="3" customWidth="1"/>
    <col min="72" max="72" width="9.140625" style="3" customWidth="1"/>
    <col min="73" max="73" width="3.8515625" style="3" customWidth="1"/>
    <col min="74" max="74" width="3.28125" style="3" customWidth="1"/>
    <col min="75" max="75" width="9.140625" style="3" customWidth="1"/>
    <col min="76" max="76" width="3.8515625" style="3" customWidth="1"/>
    <col min="77" max="77" width="4.140625" style="3" customWidth="1"/>
    <col min="78" max="79" width="9.140625" style="3" customWidth="1"/>
    <col min="80" max="80" width="8.7109375" style="3" customWidth="1"/>
    <col min="81" max="81" width="26.140625" style="3" bestFit="1" customWidth="1"/>
    <col min="82" max="16384" width="9.140625" style="3" customWidth="1"/>
  </cols>
  <sheetData>
    <row r="1" spans="1:81" ht="30" customHeight="1" thickBot="1">
      <c r="A1" s="596" t="s">
        <v>5</v>
      </c>
      <c r="B1" s="596"/>
      <c r="C1" s="2"/>
      <c r="D1" s="597" t="s">
        <v>123</v>
      </c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1"/>
      <c r="Q1" s="597" t="s">
        <v>125</v>
      </c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97"/>
      <c r="AC1" s="1"/>
      <c r="AD1" s="597" t="s">
        <v>130</v>
      </c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97"/>
      <c r="AP1" s="1"/>
      <c r="AQ1" s="597" t="s">
        <v>131</v>
      </c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97"/>
      <c r="BC1" s="1"/>
      <c r="BD1" s="598" t="s">
        <v>132</v>
      </c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600"/>
      <c r="BP1" s="1"/>
      <c r="BR1" s="572" t="s">
        <v>266</v>
      </c>
      <c r="BS1" s="573"/>
      <c r="BT1" s="573"/>
      <c r="BU1" s="573"/>
      <c r="BV1" s="573"/>
      <c r="BW1" s="573"/>
      <c r="BX1" s="573"/>
      <c r="BY1" s="573"/>
      <c r="BZ1" s="573"/>
      <c r="CA1" s="573"/>
      <c r="CB1" s="573"/>
      <c r="CC1" s="574"/>
    </row>
    <row r="2" spans="1:81" ht="27" customHeight="1" thickBot="1" thickTop="1">
      <c r="A2" s="5" t="s">
        <v>3</v>
      </c>
      <c r="B2" s="6" t="s">
        <v>0</v>
      </c>
      <c r="C2" s="4"/>
      <c r="D2" s="135" t="s">
        <v>1</v>
      </c>
      <c r="E2" s="136" t="s">
        <v>6</v>
      </c>
      <c r="F2" s="137" t="s">
        <v>7</v>
      </c>
      <c r="G2" s="138" t="s">
        <v>13</v>
      </c>
      <c r="H2" s="590" t="s">
        <v>8</v>
      </c>
      <c r="I2" s="591"/>
      <c r="J2" s="592" t="s">
        <v>4</v>
      </c>
      <c r="K2" s="593"/>
      <c r="L2" s="138" t="s">
        <v>13</v>
      </c>
      <c r="M2" s="139" t="s">
        <v>7</v>
      </c>
      <c r="N2" s="139" t="s">
        <v>10</v>
      </c>
      <c r="O2" s="140" t="s">
        <v>2</v>
      </c>
      <c r="P2" s="9"/>
      <c r="Q2" s="53" t="s">
        <v>1</v>
      </c>
      <c r="R2" s="71" t="s">
        <v>6</v>
      </c>
      <c r="S2" s="72" t="s">
        <v>7</v>
      </c>
      <c r="T2" s="73" t="s">
        <v>13</v>
      </c>
      <c r="U2" s="584" t="s">
        <v>8</v>
      </c>
      <c r="V2" s="585"/>
      <c r="W2" s="594" t="s">
        <v>9</v>
      </c>
      <c r="X2" s="595"/>
      <c r="Y2" s="45" t="s">
        <v>13</v>
      </c>
      <c r="Z2" s="65" t="s">
        <v>7</v>
      </c>
      <c r="AA2" s="60" t="s">
        <v>10</v>
      </c>
      <c r="AB2" s="54" t="s">
        <v>2</v>
      </c>
      <c r="AC2" s="9"/>
      <c r="AD2" s="53" t="s">
        <v>1</v>
      </c>
      <c r="AE2" s="15" t="s">
        <v>6</v>
      </c>
      <c r="AF2" s="18" t="s">
        <v>7</v>
      </c>
      <c r="AG2" s="77" t="s">
        <v>13</v>
      </c>
      <c r="AH2" s="584" t="s">
        <v>8</v>
      </c>
      <c r="AI2" s="585"/>
      <c r="AJ2" s="586" t="s">
        <v>9</v>
      </c>
      <c r="AK2" s="587"/>
      <c r="AL2" s="77" t="s">
        <v>13</v>
      </c>
      <c r="AM2" s="16" t="s">
        <v>7</v>
      </c>
      <c r="AN2" s="17" t="s">
        <v>10</v>
      </c>
      <c r="AO2" s="54" t="s">
        <v>2</v>
      </c>
      <c r="AP2" s="9"/>
      <c r="AQ2" s="53" t="s">
        <v>1</v>
      </c>
      <c r="AR2" s="15" t="s">
        <v>6</v>
      </c>
      <c r="AS2" s="18" t="s">
        <v>7</v>
      </c>
      <c r="AT2" s="77" t="s">
        <v>13</v>
      </c>
      <c r="AU2" s="584" t="s">
        <v>8</v>
      </c>
      <c r="AV2" s="585"/>
      <c r="AW2" s="586" t="s">
        <v>9</v>
      </c>
      <c r="AX2" s="587"/>
      <c r="AY2" s="77" t="s">
        <v>13</v>
      </c>
      <c r="AZ2" s="16" t="s">
        <v>7</v>
      </c>
      <c r="BA2" s="17" t="s">
        <v>10</v>
      </c>
      <c r="BB2" s="54" t="s">
        <v>2</v>
      </c>
      <c r="BC2" s="9"/>
      <c r="BD2" s="117" t="s">
        <v>1</v>
      </c>
      <c r="BE2" s="15" t="s">
        <v>6</v>
      </c>
      <c r="BF2" s="18" t="s">
        <v>7</v>
      </c>
      <c r="BG2" s="580" t="s">
        <v>8</v>
      </c>
      <c r="BH2" s="581"/>
      <c r="BI2" s="77" t="s">
        <v>13</v>
      </c>
      <c r="BJ2" s="588" t="s">
        <v>9</v>
      </c>
      <c r="BK2" s="589"/>
      <c r="BL2" s="77" t="s">
        <v>13</v>
      </c>
      <c r="BM2" s="16" t="s">
        <v>7</v>
      </c>
      <c r="BN2" s="17" t="s">
        <v>10</v>
      </c>
      <c r="BO2" s="119" t="s">
        <v>2</v>
      </c>
      <c r="BP2" s="9"/>
      <c r="BR2" s="399" t="s">
        <v>1</v>
      </c>
      <c r="BS2" s="539" t="s">
        <v>6</v>
      </c>
      <c r="BT2" s="540" t="s">
        <v>7</v>
      </c>
      <c r="BU2" s="575" t="s">
        <v>8</v>
      </c>
      <c r="BV2" s="576"/>
      <c r="BW2" s="541" t="s">
        <v>13</v>
      </c>
      <c r="BX2" s="577" t="s">
        <v>9</v>
      </c>
      <c r="BY2" s="578"/>
      <c r="BZ2" s="541" t="s">
        <v>13</v>
      </c>
      <c r="CA2" s="542" t="s">
        <v>7</v>
      </c>
      <c r="CB2" s="540" t="s">
        <v>10</v>
      </c>
      <c r="CC2" s="404" t="s">
        <v>2</v>
      </c>
    </row>
    <row r="3" spans="1:81" ht="15" customHeight="1" thickBot="1" thickTop="1">
      <c r="A3" s="6">
        <v>1</v>
      </c>
      <c r="B3" s="221" t="s">
        <v>106</v>
      </c>
      <c r="C3" s="4"/>
      <c r="D3" s="116" t="str">
        <f>(B3)</f>
        <v>İZMİR KONAK</v>
      </c>
      <c r="E3" s="134">
        <v>1</v>
      </c>
      <c r="F3" s="134">
        <f>SUM(J3)</f>
        <v>13</v>
      </c>
      <c r="G3" s="51">
        <f>SUM(J3-K3)</f>
        <v>9</v>
      </c>
      <c r="H3" s="124">
        <f>IF(E3&gt;0,1,0)</f>
        <v>1</v>
      </c>
      <c r="I3" s="52">
        <f>IF(N3&gt;0,1,0)</f>
        <v>0</v>
      </c>
      <c r="J3" s="25">
        <v>13</v>
      </c>
      <c r="K3" s="27">
        <v>4</v>
      </c>
      <c r="L3" s="46">
        <f>SUM(K3-J3)</f>
        <v>-9</v>
      </c>
      <c r="M3" s="28">
        <f>SUM(K3)</f>
        <v>4</v>
      </c>
      <c r="N3" s="29">
        <v>0</v>
      </c>
      <c r="O3" s="13" t="str">
        <f>B4</f>
        <v>ANTALYA YAT YELKEN</v>
      </c>
      <c r="P3" s="7"/>
      <c r="Q3" s="68" t="str">
        <f>D15</f>
        <v>ÇEKİRGE A</v>
      </c>
      <c r="R3" s="74">
        <v>0</v>
      </c>
      <c r="S3" s="144">
        <f>(W3)</f>
        <v>4</v>
      </c>
      <c r="T3" s="75">
        <f>(W3-X3)</f>
        <v>-9</v>
      </c>
      <c r="U3" s="70">
        <f>IF(R3&gt;0,1,0)</f>
        <v>0</v>
      </c>
      <c r="V3" s="37">
        <f>IF(AA3&gt;0,1,0)</f>
        <v>1</v>
      </c>
      <c r="W3" s="67">
        <v>4</v>
      </c>
      <c r="X3" s="66">
        <v>13</v>
      </c>
      <c r="Y3" s="55">
        <f>(X3-W3)</f>
        <v>9</v>
      </c>
      <c r="Z3" s="145">
        <f>(X3)</f>
        <v>13</v>
      </c>
      <c r="AA3" s="62">
        <v>1</v>
      </c>
      <c r="AB3" s="13" t="str">
        <f>D16</f>
        <v>HASANAĞA TOKİ</v>
      </c>
      <c r="AC3" s="146"/>
      <c r="AD3" s="64" t="str">
        <f>Q14</f>
        <v>HASANAĞA TOKİ</v>
      </c>
      <c r="AE3" s="19">
        <v>1</v>
      </c>
      <c r="AF3" s="20">
        <f>(AJ3)</f>
        <v>13</v>
      </c>
      <c r="AG3" s="78">
        <f>SUM(AF3-AM3)</f>
        <v>11</v>
      </c>
      <c r="AH3" s="35">
        <f>IF(AE3&gt;0,1,0)</f>
        <v>1</v>
      </c>
      <c r="AI3" s="37">
        <f>IF(AN3&gt;0,1,0)</f>
        <v>0</v>
      </c>
      <c r="AJ3" s="39">
        <v>13</v>
      </c>
      <c r="AK3" s="40">
        <v>2</v>
      </c>
      <c r="AL3" s="55">
        <f>SUM(AM3-AF3)</f>
        <v>-11</v>
      </c>
      <c r="AM3" s="41">
        <f>(AK3)</f>
        <v>2</v>
      </c>
      <c r="AN3" s="29">
        <v>0</v>
      </c>
      <c r="AO3" s="61" t="str">
        <f>Q15</f>
        <v>BOLU BELEDİYE</v>
      </c>
      <c r="AP3" s="146"/>
      <c r="AQ3" s="64" t="str">
        <f>AD14</f>
        <v>HASANAĞA TOKİ</v>
      </c>
      <c r="AR3" s="19">
        <v>1</v>
      </c>
      <c r="AS3" s="105">
        <f>AW3</f>
        <v>12</v>
      </c>
      <c r="AT3" s="106">
        <f aca="true" t="shared" si="0" ref="AT3:AT10">SUM(AS3-AZ3)</f>
        <v>6</v>
      </c>
      <c r="AU3" s="97">
        <f>IF(AR3&gt;0,1,0)</f>
        <v>1</v>
      </c>
      <c r="AV3" s="98">
        <f>IF(BA3&gt;0,1,0)</f>
        <v>0</v>
      </c>
      <c r="AW3" s="96">
        <v>12</v>
      </c>
      <c r="AX3" s="95">
        <v>6</v>
      </c>
      <c r="AY3" s="55">
        <f aca="true" t="shared" si="1" ref="AY3:AY10">SUM(AZ3-AS3)</f>
        <v>-6</v>
      </c>
      <c r="AZ3" s="108">
        <f>AX3</f>
        <v>6</v>
      </c>
      <c r="BA3" s="29">
        <v>0</v>
      </c>
      <c r="BB3" s="61" t="str">
        <f>AD15</f>
        <v>İZMİR KONAK</v>
      </c>
      <c r="BC3" s="146"/>
      <c r="BD3" s="116" t="str">
        <f>AQ14</f>
        <v>HASANAĞA TOKİ</v>
      </c>
      <c r="BE3" s="19">
        <v>1</v>
      </c>
      <c r="BF3" s="113">
        <f>BJ3</f>
        <v>13</v>
      </c>
      <c r="BG3" s="57">
        <f>IF(BE3&gt;0,1,0)</f>
        <v>1</v>
      </c>
      <c r="BH3" s="58">
        <f>IF(BN3&gt;0,1,0)</f>
        <v>0</v>
      </c>
      <c r="BI3" s="110">
        <f aca="true" t="shared" si="2" ref="BI3:BI10">SUM(BF3-BM3)</f>
        <v>10</v>
      </c>
      <c r="BJ3" s="120">
        <v>13</v>
      </c>
      <c r="BK3" s="121">
        <v>3</v>
      </c>
      <c r="BL3" s="115">
        <f aca="true" t="shared" si="3" ref="BL3:BL10">SUM(BM3-BF3)</f>
        <v>-10</v>
      </c>
      <c r="BM3" s="114">
        <f>BK3</f>
        <v>3</v>
      </c>
      <c r="BN3" s="29">
        <v>0</v>
      </c>
      <c r="BO3" s="118" t="str">
        <f>AQ15</f>
        <v>ÇAĞLAR</v>
      </c>
      <c r="BP3" s="146"/>
      <c r="BR3" s="532" t="str">
        <f>BD14</f>
        <v>HASANAĞA TOKİ</v>
      </c>
      <c r="BS3" s="270">
        <v>1</v>
      </c>
      <c r="BT3" s="271">
        <f>BX3</f>
        <v>13</v>
      </c>
      <c r="BU3" s="272">
        <f>IF(BS3&gt;0,1,0)</f>
        <v>1</v>
      </c>
      <c r="BV3" s="273">
        <f>IF(CB3&gt;0,1,0)</f>
        <v>0</v>
      </c>
      <c r="BW3" s="274">
        <f>SUM(BT3-CA3)</f>
        <v>11</v>
      </c>
      <c r="BX3" s="275">
        <v>13</v>
      </c>
      <c r="BY3" s="276">
        <v>2</v>
      </c>
      <c r="BZ3" s="277">
        <f>SUM(CA3-BT3)</f>
        <v>-11</v>
      </c>
      <c r="CA3" s="277">
        <f>BY3</f>
        <v>2</v>
      </c>
      <c r="CB3" s="278">
        <v>0</v>
      </c>
      <c r="CC3" s="532" t="str">
        <f>BD21</f>
        <v>SAMSUN EMRULLAH EFENDİ</v>
      </c>
    </row>
    <row r="4" spans="1:81" ht="15" customHeight="1" thickBot="1" thickTop="1">
      <c r="A4" s="6">
        <v>2</v>
      </c>
      <c r="B4" s="221" t="s">
        <v>107</v>
      </c>
      <c r="C4" s="4"/>
      <c r="D4" s="111" t="str">
        <f>B5</f>
        <v>ÇEKİRGE A</v>
      </c>
      <c r="E4" s="132">
        <v>1</v>
      </c>
      <c r="F4" s="132">
        <f aca="true" t="shared" si="4" ref="F4:F10">SUM(J4)</f>
        <v>13</v>
      </c>
      <c r="G4" s="48">
        <f aca="true" t="shared" si="5" ref="G4:G10">SUM(J4-K4)</f>
        <v>13</v>
      </c>
      <c r="H4" s="133">
        <f aca="true" t="shared" si="6" ref="H4:H10">IF(E4&gt;0,1,0)</f>
        <v>1</v>
      </c>
      <c r="I4" s="26">
        <f aca="true" t="shared" si="7" ref="I4:I10">IF(N4&gt;0,1,0)</f>
        <v>0</v>
      </c>
      <c r="J4" s="25">
        <v>13</v>
      </c>
      <c r="K4" s="27">
        <v>0</v>
      </c>
      <c r="L4" s="141">
        <f aca="true" t="shared" si="8" ref="L4:L10">SUM(K4-J4)</f>
        <v>-13</v>
      </c>
      <c r="M4" s="142">
        <f aca="true" t="shared" si="9" ref="M4:M10">SUM(K4)</f>
        <v>0</v>
      </c>
      <c r="N4" s="30">
        <v>0</v>
      </c>
      <c r="O4" s="14" t="str">
        <f>B6</f>
        <v>ESKİŞEHİR</v>
      </c>
      <c r="P4" s="7"/>
      <c r="Q4" s="69" t="str">
        <f>D17</f>
        <v>SAMSUN EMRULLAH EFENDİ</v>
      </c>
      <c r="R4" s="56">
        <v>0</v>
      </c>
      <c r="S4" s="147">
        <f aca="true" t="shared" si="10" ref="S4:S10">(W4)</f>
        <v>2</v>
      </c>
      <c r="T4" s="76">
        <f aca="true" t="shared" si="11" ref="T4:T10">(W4-X4)</f>
        <v>-8</v>
      </c>
      <c r="U4" s="47">
        <f aca="true" t="shared" si="12" ref="U4:U10">IF(R4&gt;1,1,0)</f>
        <v>0</v>
      </c>
      <c r="V4" s="38">
        <f aca="true" t="shared" si="13" ref="V4:V10">IF(AA4&gt;1,1,0)</f>
        <v>0</v>
      </c>
      <c r="W4" s="50">
        <v>2</v>
      </c>
      <c r="X4" s="49">
        <v>10</v>
      </c>
      <c r="Y4" s="143">
        <f aca="true" t="shared" si="14" ref="Y4:Y10">(X4-W4)</f>
        <v>8</v>
      </c>
      <c r="Z4" s="148">
        <f aca="true" t="shared" si="15" ref="Z4:Z10">(X4)</f>
        <v>10</v>
      </c>
      <c r="AA4" s="63">
        <v>1</v>
      </c>
      <c r="AB4" s="14" t="str">
        <f>D18</f>
        <v>İZMİR KONAK</v>
      </c>
      <c r="AC4" s="149"/>
      <c r="AD4" s="12" t="str">
        <f>Q16</f>
        <v>İZMİR KONAK</v>
      </c>
      <c r="AE4" s="21">
        <v>1</v>
      </c>
      <c r="AF4" s="22">
        <f aca="true" t="shared" si="16" ref="AF4:AF10">(AJ4)</f>
        <v>13</v>
      </c>
      <c r="AG4" s="150">
        <f aca="true" t="shared" si="17" ref="AG4:AG10">SUM(AF4-AM4)</f>
        <v>8</v>
      </c>
      <c r="AH4" s="36">
        <f aca="true" t="shared" si="18" ref="AH4:AH10">IF(AE4&gt;0,1,0)</f>
        <v>1</v>
      </c>
      <c r="AI4" s="38">
        <f aca="true" t="shared" si="19" ref="AI4:AI10">IF(AN4&gt;0,1,0)</f>
        <v>0</v>
      </c>
      <c r="AJ4" s="42">
        <v>13</v>
      </c>
      <c r="AK4" s="154">
        <v>5</v>
      </c>
      <c r="AL4" s="143">
        <f aca="true" t="shared" si="20" ref="AL4:AL10">SUM(AM4-AF4)</f>
        <v>-8</v>
      </c>
      <c r="AM4" s="44">
        <f aca="true" t="shared" si="21" ref="AM4:AM10">(AK4)</f>
        <v>5</v>
      </c>
      <c r="AN4" s="30">
        <v>0</v>
      </c>
      <c r="AO4" s="14" t="str">
        <f>Q17</f>
        <v>ANKARA GÜCÜ</v>
      </c>
      <c r="AP4" s="149"/>
      <c r="AQ4" s="12" t="str">
        <f>AD16</f>
        <v>ÇEKİRGE B</v>
      </c>
      <c r="AR4" s="21">
        <v>0</v>
      </c>
      <c r="AS4" s="105">
        <f aca="true" t="shared" si="22" ref="AS4:AS10">AW4</f>
        <v>9</v>
      </c>
      <c r="AT4" s="107">
        <f t="shared" si="0"/>
        <v>-1</v>
      </c>
      <c r="AU4" s="97">
        <f aca="true" t="shared" si="23" ref="AU4:AU10">IF(AR4&gt;0,1,0)</f>
        <v>0</v>
      </c>
      <c r="AV4" s="98">
        <f aca="true" t="shared" si="24" ref="AV4:AV10">IF(BA4&gt;0,1,0)</f>
        <v>1</v>
      </c>
      <c r="AW4" s="85">
        <v>9</v>
      </c>
      <c r="AX4" s="84">
        <v>10</v>
      </c>
      <c r="AY4" s="143">
        <f t="shared" si="1"/>
        <v>1</v>
      </c>
      <c r="AZ4" s="108">
        <f aca="true" t="shared" si="25" ref="AZ4:AZ10">AX4</f>
        <v>10</v>
      </c>
      <c r="BA4" s="30">
        <v>1</v>
      </c>
      <c r="BB4" s="14" t="str">
        <f>AD17</f>
        <v>İSTANBUL BOCCE</v>
      </c>
      <c r="BC4" s="149"/>
      <c r="BD4" s="111" t="str">
        <f>AQ16</f>
        <v>İZMİR KONAK</v>
      </c>
      <c r="BE4" s="21">
        <v>1</v>
      </c>
      <c r="BF4" s="113">
        <f aca="true" t="shared" si="26" ref="BF4:BF10">BJ4</f>
        <v>13</v>
      </c>
      <c r="BG4" s="57">
        <f aca="true" t="shared" si="27" ref="BG4:BG10">IF(BE4&gt;0,1,0)</f>
        <v>1</v>
      </c>
      <c r="BH4" s="58">
        <f aca="true" t="shared" si="28" ref="BH4:BH10">IF(BN4&gt;0,1,0)</f>
        <v>0</v>
      </c>
      <c r="BI4" s="109">
        <f t="shared" si="2"/>
        <v>13</v>
      </c>
      <c r="BJ4" s="123">
        <v>13</v>
      </c>
      <c r="BK4" s="122">
        <v>0</v>
      </c>
      <c r="BL4" s="152">
        <f t="shared" si="3"/>
        <v>-13</v>
      </c>
      <c r="BM4" s="114">
        <f aca="true" t="shared" si="29" ref="BM4:BM10">BK4</f>
        <v>0</v>
      </c>
      <c r="BN4" s="30">
        <v>0</v>
      </c>
      <c r="BO4" s="112" t="str">
        <f>AQ17</f>
        <v>BOLU BELEDİYE</v>
      </c>
      <c r="BP4" s="149"/>
      <c r="BR4" s="533" t="str">
        <f>BD15</f>
        <v>İZMİR KONAK</v>
      </c>
      <c r="BS4" s="279">
        <v>1</v>
      </c>
      <c r="BT4" s="271">
        <f>BX4</f>
        <v>13</v>
      </c>
      <c r="BU4" s="272">
        <f>IF(BS4&gt;0,1,0)</f>
        <v>1</v>
      </c>
      <c r="BV4" s="273">
        <f>IF(CB4&gt;0,1,0)</f>
        <v>0</v>
      </c>
      <c r="BW4" s="282">
        <f>SUM(BT4-CA4)</f>
        <v>12</v>
      </c>
      <c r="BX4" s="283">
        <v>13</v>
      </c>
      <c r="BY4" s="284">
        <v>1</v>
      </c>
      <c r="BZ4" s="285">
        <f>SUM(CA4-BT4)</f>
        <v>-12</v>
      </c>
      <c r="CA4" s="277">
        <f>BY4</f>
        <v>1</v>
      </c>
      <c r="CB4" s="286">
        <v>0</v>
      </c>
      <c r="CC4" s="533" t="str">
        <f>BD20</f>
        <v>BOLU BELEDİYE</v>
      </c>
    </row>
    <row r="5" spans="1:81" ht="15" customHeight="1" thickBot="1" thickTop="1">
      <c r="A5" s="6">
        <v>3</v>
      </c>
      <c r="B5" s="221" t="s">
        <v>108</v>
      </c>
      <c r="C5" s="2"/>
      <c r="D5" s="111" t="str">
        <f>B7</f>
        <v>BOLU BELEDİYE</v>
      </c>
      <c r="E5" s="132">
        <v>1</v>
      </c>
      <c r="F5" s="132">
        <f t="shared" si="4"/>
        <v>13</v>
      </c>
      <c r="G5" s="48">
        <f t="shared" si="5"/>
        <v>9</v>
      </c>
      <c r="H5" s="133">
        <f t="shared" si="6"/>
        <v>1</v>
      </c>
      <c r="I5" s="26">
        <f t="shared" si="7"/>
        <v>0</v>
      </c>
      <c r="J5" s="25">
        <v>13</v>
      </c>
      <c r="K5" s="27">
        <v>4</v>
      </c>
      <c r="L5" s="141">
        <f t="shared" si="8"/>
        <v>-9</v>
      </c>
      <c r="M5" s="142">
        <f t="shared" si="9"/>
        <v>4</v>
      </c>
      <c r="N5" s="30">
        <v>0</v>
      </c>
      <c r="O5" s="14" t="str">
        <f>B8</f>
        <v>SAMSUN GÖÇGÜN YİBO</v>
      </c>
      <c r="P5" s="7"/>
      <c r="Q5" s="69" t="str">
        <f>D19</f>
        <v>BOLU BELEDİYE</v>
      </c>
      <c r="R5" s="56">
        <v>1</v>
      </c>
      <c r="S5" s="147">
        <f t="shared" si="10"/>
        <v>13</v>
      </c>
      <c r="T5" s="76">
        <f t="shared" si="11"/>
        <v>11</v>
      </c>
      <c r="U5" s="47">
        <f t="shared" si="12"/>
        <v>0</v>
      </c>
      <c r="V5" s="38">
        <f t="shared" si="13"/>
        <v>0</v>
      </c>
      <c r="W5" s="50">
        <v>13</v>
      </c>
      <c r="X5" s="49">
        <v>2</v>
      </c>
      <c r="Y5" s="143">
        <f t="shared" si="14"/>
        <v>-11</v>
      </c>
      <c r="Z5" s="148">
        <f t="shared" si="15"/>
        <v>2</v>
      </c>
      <c r="AA5" s="63">
        <v>0</v>
      </c>
      <c r="AB5" s="14" t="str">
        <f>D20</f>
        <v>ÇAĞLAR</v>
      </c>
      <c r="AC5" s="149"/>
      <c r="AD5" s="12" t="str">
        <f>Q18</f>
        <v>SAMSUN EMRULLAH EFENDİ</v>
      </c>
      <c r="AE5" s="21">
        <v>1</v>
      </c>
      <c r="AF5" s="22">
        <f t="shared" si="16"/>
        <v>8</v>
      </c>
      <c r="AG5" s="150">
        <f t="shared" si="17"/>
        <v>3</v>
      </c>
      <c r="AH5" s="36">
        <f t="shared" si="18"/>
        <v>1</v>
      </c>
      <c r="AI5" s="38">
        <f t="shared" si="19"/>
        <v>0</v>
      </c>
      <c r="AJ5" s="42">
        <v>8</v>
      </c>
      <c r="AK5" s="154">
        <v>5</v>
      </c>
      <c r="AL5" s="143">
        <f t="shared" si="20"/>
        <v>-3</v>
      </c>
      <c r="AM5" s="44">
        <f t="shared" si="21"/>
        <v>5</v>
      </c>
      <c r="AN5" s="30">
        <v>0</v>
      </c>
      <c r="AO5" s="14" t="str">
        <f>Q19</f>
        <v>ÇEKİRGE A</v>
      </c>
      <c r="AP5" s="149"/>
      <c r="AQ5" s="12" t="str">
        <f>AD18</f>
        <v>BOLU BELEDİYE</v>
      </c>
      <c r="AR5" s="21">
        <v>1</v>
      </c>
      <c r="AS5" s="105">
        <f t="shared" si="22"/>
        <v>13</v>
      </c>
      <c r="AT5" s="107">
        <f t="shared" si="0"/>
        <v>13</v>
      </c>
      <c r="AU5" s="97">
        <f t="shared" si="23"/>
        <v>1</v>
      </c>
      <c r="AV5" s="98">
        <f t="shared" si="24"/>
        <v>0</v>
      </c>
      <c r="AW5" s="85">
        <v>13</v>
      </c>
      <c r="AX5" s="84">
        <v>0</v>
      </c>
      <c r="AY5" s="143">
        <f t="shared" si="1"/>
        <v>-13</v>
      </c>
      <c r="AZ5" s="108">
        <f t="shared" si="25"/>
        <v>0</v>
      </c>
      <c r="BA5" s="30">
        <v>0</v>
      </c>
      <c r="BB5" s="14" t="str">
        <f>AD19</f>
        <v>SAMSUN EMRULLAH EFENDİ</v>
      </c>
      <c r="BC5" s="149"/>
      <c r="BD5" s="111" t="str">
        <f>AQ18</f>
        <v>İSTANBUL BOCCE</v>
      </c>
      <c r="BE5" s="21">
        <v>0</v>
      </c>
      <c r="BF5" s="113">
        <f t="shared" si="26"/>
        <v>9</v>
      </c>
      <c r="BG5" s="57">
        <f t="shared" si="27"/>
        <v>0</v>
      </c>
      <c r="BH5" s="58">
        <f t="shared" si="28"/>
        <v>1</v>
      </c>
      <c r="BI5" s="109">
        <f t="shared" si="2"/>
        <v>-2</v>
      </c>
      <c r="BJ5" s="123">
        <v>9</v>
      </c>
      <c r="BK5" s="122">
        <v>11</v>
      </c>
      <c r="BL5" s="152">
        <f t="shared" si="3"/>
        <v>2</v>
      </c>
      <c r="BM5" s="114">
        <f t="shared" si="29"/>
        <v>11</v>
      </c>
      <c r="BN5" s="30">
        <v>1</v>
      </c>
      <c r="BO5" s="112" t="str">
        <f>AQ19</f>
        <v>ÇEKİRGE A</v>
      </c>
      <c r="BP5" s="149"/>
      <c r="BR5" s="533" t="str">
        <f>BD16</f>
        <v>ÇEKİRGE A</v>
      </c>
      <c r="BS5" s="279">
        <v>1</v>
      </c>
      <c r="BT5" s="271">
        <f>BX5</f>
        <v>13</v>
      </c>
      <c r="BU5" s="272">
        <f>IF(BS5&gt;0,1,0)</f>
        <v>1</v>
      </c>
      <c r="BV5" s="273">
        <f>IF(CB5&gt;0,1,0)</f>
        <v>0</v>
      </c>
      <c r="BW5" s="282">
        <f>SUM(BT5-CA5)</f>
        <v>13</v>
      </c>
      <c r="BX5" s="283">
        <v>13</v>
      </c>
      <c r="BY5" s="284">
        <v>0</v>
      </c>
      <c r="BZ5" s="285">
        <f>SUM(CA5-BT5)</f>
        <v>-13</v>
      </c>
      <c r="CA5" s="277">
        <f>BY5</f>
        <v>0</v>
      </c>
      <c r="CB5" s="286">
        <v>0</v>
      </c>
      <c r="CC5" s="533" t="str">
        <f>BD19</f>
        <v>İSTANBUL BOCCE</v>
      </c>
    </row>
    <row r="6" spans="1:81" ht="15" customHeight="1" thickBot="1" thickTop="1">
      <c r="A6" s="6">
        <v>4</v>
      </c>
      <c r="B6" s="221" t="s">
        <v>109</v>
      </c>
      <c r="C6" s="2"/>
      <c r="D6" s="111" t="str">
        <f>B9</f>
        <v>BİNGÖL</v>
      </c>
      <c r="E6" s="132">
        <v>1</v>
      </c>
      <c r="F6" s="132">
        <f t="shared" si="4"/>
        <v>12</v>
      </c>
      <c r="G6" s="48">
        <f t="shared" si="5"/>
        <v>4</v>
      </c>
      <c r="H6" s="133">
        <f t="shared" si="6"/>
        <v>1</v>
      </c>
      <c r="I6" s="26">
        <f t="shared" si="7"/>
        <v>0</v>
      </c>
      <c r="J6" s="25">
        <v>12</v>
      </c>
      <c r="K6" s="27">
        <v>8</v>
      </c>
      <c r="L6" s="141">
        <f t="shared" si="8"/>
        <v>-4</v>
      </c>
      <c r="M6" s="142">
        <f t="shared" si="9"/>
        <v>8</v>
      </c>
      <c r="N6" s="30">
        <v>0</v>
      </c>
      <c r="O6" s="14" t="str">
        <f>B10</f>
        <v>İSTANBUL BOCCE</v>
      </c>
      <c r="P6" s="7"/>
      <c r="Q6" s="69" t="str">
        <f>D21</f>
        <v>BİNGÖL</v>
      </c>
      <c r="R6" s="56">
        <v>0</v>
      </c>
      <c r="S6" s="147">
        <f t="shared" si="10"/>
        <v>6</v>
      </c>
      <c r="T6" s="76">
        <f t="shared" si="11"/>
        <v>-7</v>
      </c>
      <c r="U6" s="47">
        <f t="shared" si="12"/>
        <v>0</v>
      </c>
      <c r="V6" s="38">
        <f t="shared" si="13"/>
        <v>0</v>
      </c>
      <c r="W6" s="50">
        <v>6</v>
      </c>
      <c r="X6" s="49">
        <v>13</v>
      </c>
      <c r="Y6" s="143">
        <f t="shared" si="14"/>
        <v>7</v>
      </c>
      <c r="Z6" s="148">
        <f t="shared" si="15"/>
        <v>13</v>
      </c>
      <c r="AA6" s="63">
        <v>1</v>
      </c>
      <c r="AB6" s="14" t="str">
        <f>D22</f>
        <v>ANKARA GÜCÜ</v>
      </c>
      <c r="AC6" s="149"/>
      <c r="AD6" s="12" t="str">
        <f>Q20</f>
        <v>ÇEKİRGE B</v>
      </c>
      <c r="AE6" s="21">
        <v>1</v>
      </c>
      <c r="AF6" s="22">
        <f t="shared" si="16"/>
        <v>13</v>
      </c>
      <c r="AG6" s="150">
        <f t="shared" si="17"/>
        <v>10</v>
      </c>
      <c r="AH6" s="36">
        <f t="shared" si="18"/>
        <v>1</v>
      </c>
      <c r="AI6" s="38">
        <f t="shared" si="19"/>
        <v>0</v>
      </c>
      <c r="AJ6" s="42">
        <v>13</v>
      </c>
      <c r="AK6" s="154">
        <v>3</v>
      </c>
      <c r="AL6" s="143">
        <f t="shared" si="20"/>
        <v>-10</v>
      </c>
      <c r="AM6" s="44">
        <f t="shared" si="21"/>
        <v>3</v>
      </c>
      <c r="AN6" s="30">
        <v>0</v>
      </c>
      <c r="AO6" s="14" t="str">
        <f>Q21</f>
        <v>BİNGÖL</v>
      </c>
      <c r="AP6" s="149"/>
      <c r="AQ6" s="12" t="str">
        <f>AD20</f>
        <v>ANKARA GÜCÜ</v>
      </c>
      <c r="AR6" s="21">
        <v>0</v>
      </c>
      <c r="AS6" s="105">
        <f t="shared" si="22"/>
        <v>1</v>
      </c>
      <c r="AT6" s="107">
        <f t="shared" si="0"/>
        <v>-12</v>
      </c>
      <c r="AU6" s="97">
        <f t="shared" si="23"/>
        <v>0</v>
      </c>
      <c r="AV6" s="98">
        <f t="shared" si="24"/>
        <v>1</v>
      </c>
      <c r="AW6" s="85">
        <v>1</v>
      </c>
      <c r="AX6" s="84">
        <v>13</v>
      </c>
      <c r="AY6" s="143">
        <f t="shared" si="1"/>
        <v>12</v>
      </c>
      <c r="AZ6" s="108">
        <f t="shared" si="25"/>
        <v>13</v>
      </c>
      <c r="BA6" s="30">
        <v>1</v>
      </c>
      <c r="BB6" s="14" t="str">
        <f>AD21</f>
        <v>ÇAĞLAR</v>
      </c>
      <c r="BC6" s="149"/>
      <c r="BD6" s="111" t="str">
        <f>AQ20</f>
        <v>ÇEKİRGE B</v>
      </c>
      <c r="BE6" s="21">
        <v>0</v>
      </c>
      <c r="BF6" s="113">
        <f t="shared" si="26"/>
        <v>4</v>
      </c>
      <c r="BG6" s="57">
        <f t="shared" si="27"/>
        <v>0</v>
      </c>
      <c r="BH6" s="58">
        <f t="shared" si="28"/>
        <v>1</v>
      </c>
      <c r="BI6" s="109">
        <f t="shared" si="2"/>
        <v>-9</v>
      </c>
      <c r="BJ6" s="123">
        <v>4</v>
      </c>
      <c r="BK6" s="122">
        <v>13</v>
      </c>
      <c r="BL6" s="152">
        <f t="shared" si="3"/>
        <v>9</v>
      </c>
      <c r="BM6" s="114">
        <f t="shared" si="29"/>
        <v>13</v>
      </c>
      <c r="BN6" s="30">
        <v>1</v>
      </c>
      <c r="BO6" s="112" t="str">
        <f>AQ21</f>
        <v>SAMSUN GÖÇGÜN YİBO</v>
      </c>
      <c r="BP6" s="149"/>
      <c r="BR6" s="533" t="str">
        <f>BD17</f>
        <v>ÇAĞLAR</v>
      </c>
      <c r="BS6" s="279">
        <v>0</v>
      </c>
      <c r="BT6" s="271">
        <f>BX6</f>
        <v>0</v>
      </c>
      <c r="BU6" s="272">
        <f>IF(BS6&gt;0,1,0)</f>
        <v>0</v>
      </c>
      <c r="BV6" s="273">
        <f>IF(CB6&gt;0,1,0)</f>
        <v>1</v>
      </c>
      <c r="BW6" s="282">
        <f>SUM(BT6-CA6)</f>
        <v>-13</v>
      </c>
      <c r="BX6" s="283">
        <v>0</v>
      </c>
      <c r="BY6" s="284">
        <v>13</v>
      </c>
      <c r="BZ6" s="285">
        <f>SUM(CA6-BT6)</f>
        <v>13</v>
      </c>
      <c r="CA6" s="277">
        <f>BY6</f>
        <v>13</v>
      </c>
      <c r="CB6" s="286">
        <v>1</v>
      </c>
      <c r="CC6" s="533" t="str">
        <f>BD18</f>
        <v>SAMSUN GÖÇGÜN YİBO</v>
      </c>
    </row>
    <row r="7" spans="1:81" ht="15" customHeight="1" thickBot="1" thickTop="1">
      <c r="A7" s="6">
        <v>5</v>
      </c>
      <c r="B7" s="221" t="s">
        <v>110</v>
      </c>
      <c r="C7" s="2"/>
      <c r="D7" s="111" t="str">
        <f>B11</f>
        <v>KIRIKKALE GSİM</v>
      </c>
      <c r="E7" s="132">
        <v>0</v>
      </c>
      <c r="F7" s="132">
        <f t="shared" si="4"/>
        <v>10</v>
      </c>
      <c r="G7" s="48">
        <f t="shared" si="5"/>
        <v>-3</v>
      </c>
      <c r="H7" s="133">
        <f t="shared" si="6"/>
        <v>0</v>
      </c>
      <c r="I7" s="26">
        <f t="shared" si="7"/>
        <v>1</v>
      </c>
      <c r="J7" s="25">
        <v>10</v>
      </c>
      <c r="K7" s="27">
        <v>13</v>
      </c>
      <c r="L7" s="141">
        <f t="shared" si="8"/>
        <v>3</v>
      </c>
      <c r="M7" s="142">
        <f t="shared" si="9"/>
        <v>13</v>
      </c>
      <c r="N7" s="30">
        <v>1</v>
      </c>
      <c r="O7" s="14" t="str">
        <f>B12</f>
        <v>ANKARA GÜCÜ</v>
      </c>
      <c r="P7" s="7"/>
      <c r="Q7" s="69" t="str">
        <f>D23</f>
        <v>KIRIKKALE GSİM</v>
      </c>
      <c r="R7" s="56">
        <v>0</v>
      </c>
      <c r="S7" s="147">
        <f t="shared" si="10"/>
        <v>6</v>
      </c>
      <c r="T7" s="76">
        <f t="shared" si="11"/>
        <v>-7</v>
      </c>
      <c r="U7" s="47">
        <f t="shared" si="12"/>
        <v>0</v>
      </c>
      <c r="V7" s="38">
        <f t="shared" si="13"/>
        <v>0</v>
      </c>
      <c r="W7" s="50">
        <v>6</v>
      </c>
      <c r="X7" s="49">
        <v>13</v>
      </c>
      <c r="Y7" s="143">
        <f t="shared" si="14"/>
        <v>7</v>
      </c>
      <c r="Z7" s="148">
        <f t="shared" si="15"/>
        <v>13</v>
      </c>
      <c r="AA7" s="63">
        <v>1</v>
      </c>
      <c r="AB7" s="14" t="str">
        <f>D24</f>
        <v>İSTANBUL BOCCE</v>
      </c>
      <c r="AC7" s="149"/>
      <c r="AD7" s="12" t="str">
        <f>Q22</f>
        <v>OLİMPİYAT</v>
      </c>
      <c r="AE7" s="21">
        <v>0</v>
      </c>
      <c r="AF7" s="22">
        <f t="shared" si="16"/>
        <v>1</v>
      </c>
      <c r="AG7" s="150">
        <f t="shared" si="17"/>
        <v>-12</v>
      </c>
      <c r="AH7" s="36">
        <f t="shared" si="18"/>
        <v>0</v>
      </c>
      <c r="AI7" s="38">
        <f t="shared" si="19"/>
        <v>1</v>
      </c>
      <c r="AJ7" s="42">
        <v>1</v>
      </c>
      <c r="AK7" s="154">
        <v>13</v>
      </c>
      <c r="AL7" s="143">
        <f t="shared" si="20"/>
        <v>12</v>
      </c>
      <c r="AM7" s="44">
        <f t="shared" si="21"/>
        <v>13</v>
      </c>
      <c r="AN7" s="30">
        <v>1</v>
      </c>
      <c r="AO7" s="14" t="str">
        <f>Q23</f>
        <v>İSTANBUL BOCCE</v>
      </c>
      <c r="AP7" s="149"/>
      <c r="AQ7" s="12" t="str">
        <f>AD22</f>
        <v>ÇEKİRGE A</v>
      </c>
      <c r="AR7" s="21">
        <v>1</v>
      </c>
      <c r="AS7" s="105">
        <f t="shared" si="22"/>
        <v>13</v>
      </c>
      <c r="AT7" s="107">
        <f t="shared" si="0"/>
        <v>4</v>
      </c>
      <c r="AU7" s="97">
        <f t="shared" si="23"/>
        <v>1</v>
      </c>
      <c r="AV7" s="98">
        <f t="shared" si="24"/>
        <v>0</v>
      </c>
      <c r="AW7" s="85">
        <v>13</v>
      </c>
      <c r="AX7" s="84">
        <v>9</v>
      </c>
      <c r="AY7" s="143">
        <f t="shared" si="1"/>
        <v>-4</v>
      </c>
      <c r="AZ7" s="108">
        <f t="shared" si="25"/>
        <v>9</v>
      </c>
      <c r="BA7" s="30">
        <v>0</v>
      </c>
      <c r="BB7" s="14" t="str">
        <f>AD23</f>
        <v>KIRIKKALE GSİM</v>
      </c>
      <c r="BC7" s="149"/>
      <c r="BD7" s="111" t="str">
        <f>AQ22</f>
        <v>SAMSUN EMRULLAH EFENDİ</v>
      </c>
      <c r="BE7" s="21">
        <v>1</v>
      </c>
      <c r="BF7" s="113">
        <f t="shared" si="26"/>
        <v>12</v>
      </c>
      <c r="BG7" s="57">
        <f t="shared" si="27"/>
        <v>1</v>
      </c>
      <c r="BH7" s="58">
        <f t="shared" si="28"/>
        <v>0</v>
      </c>
      <c r="BI7" s="109">
        <f t="shared" si="2"/>
        <v>6</v>
      </c>
      <c r="BJ7" s="123">
        <v>12</v>
      </c>
      <c r="BK7" s="122">
        <v>6</v>
      </c>
      <c r="BL7" s="152">
        <f t="shared" si="3"/>
        <v>-6</v>
      </c>
      <c r="BM7" s="114">
        <f t="shared" si="29"/>
        <v>6</v>
      </c>
      <c r="BN7" s="30">
        <v>0</v>
      </c>
      <c r="BO7" s="112" t="str">
        <f>AQ23</f>
        <v>ANKARA GÜCÜ</v>
      </c>
      <c r="BP7" s="149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</row>
    <row r="8" spans="1:81" ht="15" customHeight="1" thickBot="1" thickTop="1">
      <c r="A8" s="6">
        <v>6</v>
      </c>
      <c r="B8" s="221" t="s">
        <v>111</v>
      </c>
      <c r="C8" s="2"/>
      <c r="D8" s="116" t="str">
        <f>B13</f>
        <v>HASANAĞA TOKİ</v>
      </c>
      <c r="E8" s="132">
        <v>1</v>
      </c>
      <c r="F8" s="132">
        <f t="shared" si="4"/>
        <v>13</v>
      </c>
      <c r="G8" s="48">
        <f t="shared" si="5"/>
        <v>13</v>
      </c>
      <c r="H8" s="133">
        <f t="shared" si="6"/>
        <v>1</v>
      </c>
      <c r="I8" s="26">
        <f t="shared" si="7"/>
        <v>0</v>
      </c>
      <c r="J8" s="25">
        <v>13</v>
      </c>
      <c r="K8" s="27">
        <v>0</v>
      </c>
      <c r="L8" s="141">
        <f t="shared" si="8"/>
        <v>-13</v>
      </c>
      <c r="M8" s="142">
        <f t="shared" si="9"/>
        <v>0</v>
      </c>
      <c r="N8" s="30">
        <v>0</v>
      </c>
      <c r="O8" s="14" t="str">
        <f>B14</f>
        <v>OLİMPİYAT</v>
      </c>
      <c r="P8" s="7"/>
      <c r="Q8" s="69" t="str">
        <f>D25</f>
        <v>ANTALYA YAT YELKEN</v>
      </c>
      <c r="R8" s="56">
        <v>0</v>
      </c>
      <c r="S8" s="147">
        <f t="shared" si="10"/>
        <v>8</v>
      </c>
      <c r="T8" s="76">
        <f t="shared" si="11"/>
        <v>-5</v>
      </c>
      <c r="U8" s="47">
        <f t="shared" si="12"/>
        <v>0</v>
      </c>
      <c r="V8" s="38">
        <f t="shared" si="13"/>
        <v>0</v>
      </c>
      <c r="W8" s="50">
        <v>8</v>
      </c>
      <c r="X8" s="49">
        <v>13</v>
      </c>
      <c r="Y8" s="143">
        <f t="shared" si="14"/>
        <v>5</v>
      </c>
      <c r="Z8" s="148">
        <f t="shared" si="15"/>
        <v>13</v>
      </c>
      <c r="AA8" s="63">
        <v>1</v>
      </c>
      <c r="AB8" s="14" t="str">
        <f>D26</f>
        <v>SAMSUN GÖÇGÜN YİBO</v>
      </c>
      <c r="AC8" s="149"/>
      <c r="AD8" s="12" t="str">
        <f>Q24</f>
        <v>ÇAĞLAR</v>
      </c>
      <c r="AE8" s="21">
        <v>1</v>
      </c>
      <c r="AF8" s="22">
        <f t="shared" si="16"/>
        <v>13</v>
      </c>
      <c r="AG8" s="150">
        <f t="shared" si="17"/>
        <v>4</v>
      </c>
      <c r="AH8" s="36">
        <f t="shared" si="18"/>
        <v>1</v>
      </c>
      <c r="AI8" s="38">
        <f t="shared" si="19"/>
        <v>0</v>
      </c>
      <c r="AJ8" s="42">
        <v>13</v>
      </c>
      <c r="AK8" s="154">
        <v>9</v>
      </c>
      <c r="AL8" s="143">
        <f t="shared" si="20"/>
        <v>-4</v>
      </c>
      <c r="AM8" s="44">
        <f t="shared" si="21"/>
        <v>9</v>
      </c>
      <c r="AN8" s="30">
        <v>0</v>
      </c>
      <c r="AO8" s="14" t="str">
        <f>Q25</f>
        <v>SAMSUN GÖÇGÜN YİBO</v>
      </c>
      <c r="AP8" s="149"/>
      <c r="AQ8" s="12" t="str">
        <f>AD24</f>
        <v>SAMSUN GÖÇGÜN YİBO</v>
      </c>
      <c r="AR8" s="21">
        <v>1</v>
      </c>
      <c r="AS8" s="105">
        <f t="shared" si="22"/>
        <v>13</v>
      </c>
      <c r="AT8" s="107">
        <f t="shared" si="0"/>
        <v>10</v>
      </c>
      <c r="AU8" s="97">
        <f t="shared" si="23"/>
        <v>1</v>
      </c>
      <c r="AV8" s="98">
        <f t="shared" si="24"/>
        <v>0</v>
      </c>
      <c r="AW8" s="85">
        <v>13</v>
      </c>
      <c r="AX8" s="84">
        <v>3</v>
      </c>
      <c r="AY8" s="143">
        <f t="shared" si="1"/>
        <v>-10</v>
      </c>
      <c r="AZ8" s="108">
        <f t="shared" si="25"/>
        <v>3</v>
      </c>
      <c r="BA8" s="30">
        <v>0</v>
      </c>
      <c r="BB8" s="14" t="str">
        <f>AD25</f>
        <v>BİNGÖL</v>
      </c>
      <c r="BC8" s="149"/>
      <c r="BD8" s="111" t="str">
        <f>AQ24</f>
        <v>ANTALYA YAT YELKEN</v>
      </c>
      <c r="BE8" s="21">
        <v>1</v>
      </c>
      <c r="BF8" s="113">
        <f t="shared" si="26"/>
        <v>13</v>
      </c>
      <c r="BG8" s="57">
        <f t="shared" si="27"/>
        <v>1</v>
      </c>
      <c r="BH8" s="58">
        <f t="shared" si="28"/>
        <v>1</v>
      </c>
      <c r="BI8" s="109">
        <f t="shared" si="2"/>
        <v>1</v>
      </c>
      <c r="BJ8" s="123">
        <v>13</v>
      </c>
      <c r="BK8" s="122">
        <v>12</v>
      </c>
      <c r="BL8" s="152">
        <f t="shared" si="3"/>
        <v>-1</v>
      </c>
      <c r="BM8" s="114">
        <f t="shared" si="29"/>
        <v>12</v>
      </c>
      <c r="BN8" s="30">
        <v>1</v>
      </c>
      <c r="BO8" s="112" t="str">
        <f>AQ25</f>
        <v>BİNGÖL</v>
      </c>
      <c r="BP8" s="149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</row>
    <row r="9" spans="1:81" ht="15" customHeight="1" thickBot="1" thickTop="1">
      <c r="A9" s="6">
        <v>7</v>
      </c>
      <c r="B9" s="221" t="s">
        <v>112</v>
      </c>
      <c r="C9" s="2"/>
      <c r="D9" s="111" t="str">
        <f>B15</f>
        <v>SERHAT KARS</v>
      </c>
      <c r="E9" s="132">
        <v>0</v>
      </c>
      <c r="F9" s="132">
        <f t="shared" si="4"/>
        <v>0</v>
      </c>
      <c r="G9" s="48">
        <f t="shared" si="5"/>
        <v>-13</v>
      </c>
      <c r="H9" s="133">
        <f t="shared" si="6"/>
        <v>0</v>
      </c>
      <c r="I9" s="26">
        <f t="shared" si="7"/>
        <v>1</v>
      </c>
      <c r="J9" s="25">
        <v>0</v>
      </c>
      <c r="K9" s="27">
        <v>13</v>
      </c>
      <c r="L9" s="141">
        <f t="shared" si="8"/>
        <v>13</v>
      </c>
      <c r="M9" s="142">
        <f t="shared" si="9"/>
        <v>13</v>
      </c>
      <c r="N9" s="30">
        <v>1</v>
      </c>
      <c r="O9" s="14" t="str">
        <f>B16</f>
        <v>SAMSUN EMRULLAH EFENDİ</v>
      </c>
      <c r="P9" s="7"/>
      <c r="Q9" s="69" t="str">
        <f>D27</f>
        <v>ÇEKİRGE B</v>
      </c>
      <c r="R9" s="56">
        <v>1</v>
      </c>
      <c r="S9" s="147">
        <f t="shared" si="10"/>
        <v>13</v>
      </c>
      <c r="T9" s="76">
        <f t="shared" si="11"/>
        <v>13</v>
      </c>
      <c r="U9" s="47">
        <f t="shared" si="12"/>
        <v>0</v>
      </c>
      <c r="V9" s="38">
        <f t="shared" si="13"/>
        <v>0</v>
      </c>
      <c r="W9" s="50">
        <v>13</v>
      </c>
      <c r="X9" s="49">
        <v>0</v>
      </c>
      <c r="Y9" s="143">
        <f t="shared" si="14"/>
        <v>-13</v>
      </c>
      <c r="Z9" s="148">
        <f t="shared" si="15"/>
        <v>0</v>
      </c>
      <c r="AA9" s="63">
        <v>0</v>
      </c>
      <c r="AB9" s="14" t="str">
        <f>D28</f>
        <v>ESKİŞEHİR</v>
      </c>
      <c r="AC9" s="149"/>
      <c r="AD9" s="12" t="str">
        <f>Q26</f>
        <v>KIRIKKALE GSİM</v>
      </c>
      <c r="AE9" s="21">
        <v>1</v>
      </c>
      <c r="AF9" s="22">
        <f t="shared" si="16"/>
        <v>10</v>
      </c>
      <c r="AG9" s="150">
        <f t="shared" si="17"/>
        <v>5</v>
      </c>
      <c r="AH9" s="36">
        <f t="shared" si="18"/>
        <v>1</v>
      </c>
      <c r="AI9" s="38">
        <f t="shared" si="19"/>
        <v>0</v>
      </c>
      <c r="AJ9" s="42">
        <v>10</v>
      </c>
      <c r="AK9" s="154">
        <v>5</v>
      </c>
      <c r="AL9" s="143">
        <f t="shared" si="20"/>
        <v>-5</v>
      </c>
      <c r="AM9" s="44">
        <f t="shared" si="21"/>
        <v>5</v>
      </c>
      <c r="AN9" s="30">
        <v>0</v>
      </c>
      <c r="AO9" s="14" t="str">
        <f>Q27</f>
        <v>ANTALYA YAT YELKEN</v>
      </c>
      <c r="AP9" s="149"/>
      <c r="AQ9" s="12" t="str">
        <f>AD26</f>
        <v>OLİMPİYAT</v>
      </c>
      <c r="AR9" s="21">
        <v>0</v>
      </c>
      <c r="AS9" s="105">
        <f t="shared" si="22"/>
        <v>1</v>
      </c>
      <c r="AT9" s="107">
        <f t="shared" si="0"/>
        <v>-12</v>
      </c>
      <c r="AU9" s="97">
        <f t="shared" si="23"/>
        <v>0</v>
      </c>
      <c r="AV9" s="98">
        <f t="shared" si="24"/>
        <v>1</v>
      </c>
      <c r="AW9" s="85">
        <v>1</v>
      </c>
      <c r="AX9" s="84">
        <v>13</v>
      </c>
      <c r="AY9" s="143">
        <f t="shared" si="1"/>
        <v>12</v>
      </c>
      <c r="AZ9" s="108">
        <f t="shared" si="25"/>
        <v>13</v>
      </c>
      <c r="BA9" s="30">
        <v>1</v>
      </c>
      <c r="BB9" s="14" t="str">
        <f>AD27</f>
        <v>ANTALYA YAT YELKEN</v>
      </c>
      <c r="BC9" s="149"/>
      <c r="BD9" s="111" t="str">
        <f>AQ26</f>
        <v>KIRIKKALE GSİM</v>
      </c>
      <c r="BE9" s="21">
        <v>0</v>
      </c>
      <c r="BF9" s="113">
        <f t="shared" si="26"/>
        <v>0</v>
      </c>
      <c r="BG9" s="57">
        <f t="shared" si="27"/>
        <v>0</v>
      </c>
      <c r="BH9" s="58">
        <f t="shared" si="28"/>
        <v>0</v>
      </c>
      <c r="BI9" s="109">
        <f t="shared" si="2"/>
        <v>0</v>
      </c>
      <c r="BJ9" s="123">
        <v>0</v>
      </c>
      <c r="BK9" s="122">
        <v>0</v>
      </c>
      <c r="BL9" s="152">
        <f t="shared" si="3"/>
        <v>0</v>
      </c>
      <c r="BM9" s="114">
        <f t="shared" si="29"/>
        <v>0</v>
      </c>
      <c r="BN9" s="30">
        <v>0</v>
      </c>
      <c r="BO9" s="112" t="str">
        <f>AQ27</f>
        <v>OLİMPİYAT</v>
      </c>
      <c r="BP9" s="149"/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</row>
    <row r="10" spans="1:81" ht="15" customHeight="1" thickTop="1">
      <c r="A10" s="6">
        <v>8</v>
      </c>
      <c r="B10" s="221" t="s">
        <v>113</v>
      </c>
      <c r="C10" s="2"/>
      <c r="D10" s="179" t="str">
        <f>B17</f>
        <v>ÇEKİRGE B</v>
      </c>
      <c r="E10" s="198">
        <v>0</v>
      </c>
      <c r="F10" s="198">
        <f t="shared" si="4"/>
        <v>4</v>
      </c>
      <c r="G10" s="199">
        <f t="shared" si="5"/>
        <v>-9</v>
      </c>
      <c r="H10" s="200">
        <f t="shared" si="6"/>
        <v>0</v>
      </c>
      <c r="I10" s="201">
        <f t="shared" si="7"/>
        <v>1</v>
      </c>
      <c r="J10" s="202">
        <v>4</v>
      </c>
      <c r="K10" s="203">
        <v>13</v>
      </c>
      <c r="L10" s="204">
        <f t="shared" si="8"/>
        <v>9</v>
      </c>
      <c r="M10" s="205">
        <f t="shared" si="9"/>
        <v>13</v>
      </c>
      <c r="N10" s="173">
        <v>1</v>
      </c>
      <c r="O10" s="160" t="str">
        <f>B18</f>
        <v>ÇAĞLAR</v>
      </c>
      <c r="P10" s="7"/>
      <c r="Q10" s="161" t="str">
        <f>D29</f>
        <v>OLİMPİYAT</v>
      </c>
      <c r="R10" s="162">
        <v>1</v>
      </c>
      <c r="S10" s="206">
        <f t="shared" si="10"/>
        <v>13</v>
      </c>
      <c r="T10" s="207">
        <f t="shared" si="11"/>
        <v>13</v>
      </c>
      <c r="U10" s="163">
        <f t="shared" si="12"/>
        <v>0</v>
      </c>
      <c r="V10" s="164">
        <f t="shared" si="13"/>
        <v>0</v>
      </c>
      <c r="W10" s="165">
        <v>13</v>
      </c>
      <c r="X10" s="166">
        <v>0</v>
      </c>
      <c r="Y10" s="208">
        <f t="shared" si="14"/>
        <v>-13</v>
      </c>
      <c r="Z10" s="209">
        <f t="shared" si="15"/>
        <v>0</v>
      </c>
      <c r="AA10" s="159">
        <v>0</v>
      </c>
      <c r="AB10" s="160" t="str">
        <f>D30</f>
        <v>SERHAT KARS</v>
      </c>
      <c r="AC10" s="210"/>
      <c r="AD10" s="167" t="str">
        <f>Q28</f>
        <v>ESKİŞEHİR</v>
      </c>
      <c r="AE10" s="168">
        <v>0</v>
      </c>
      <c r="AF10" s="169">
        <f t="shared" si="16"/>
        <v>0</v>
      </c>
      <c r="AG10" s="211">
        <f t="shared" si="17"/>
        <v>0</v>
      </c>
      <c r="AH10" s="170">
        <f t="shared" si="18"/>
        <v>0</v>
      </c>
      <c r="AI10" s="164">
        <f t="shared" si="19"/>
        <v>0</v>
      </c>
      <c r="AJ10" s="171">
        <v>0</v>
      </c>
      <c r="AK10" s="212">
        <v>0</v>
      </c>
      <c r="AL10" s="208">
        <f t="shared" si="20"/>
        <v>0</v>
      </c>
      <c r="AM10" s="172">
        <f t="shared" si="21"/>
        <v>0</v>
      </c>
      <c r="AN10" s="173">
        <v>0</v>
      </c>
      <c r="AO10" s="160" t="str">
        <f>Q29</f>
        <v>SERHAT KARS</v>
      </c>
      <c r="AP10" s="210"/>
      <c r="AQ10" s="167" t="str">
        <f>AD28</f>
        <v>ESKİŞEHİR</v>
      </c>
      <c r="AR10" s="168">
        <v>0</v>
      </c>
      <c r="AS10" s="105">
        <f t="shared" si="22"/>
        <v>0</v>
      </c>
      <c r="AT10" s="174">
        <f t="shared" si="0"/>
        <v>0</v>
      </c>
      <c r="AU10" s="97">
        <f t="shared" si="23"/>
        <v>0</v>
      </c>
      <c r="AV10" s="98">
        <f t="shared" si="24"/>
        <v>0</v>
      </c>
      <c r="AW10" s="177">
        <v>0</v>
      </c>
      <c r="AX10" s="178">
        <v>0</v>
      </c>
      <c r="AY10" s="208">
        <f t="shared" si="1"/>
        <v>0</v>
      </c>
      <c r="AZ10" s="108">
        <f t="shared" si="25"/>
        <v>0</v>
      </c>
      <c r="BA10" s="173">
        <v>0</v>
      </c>
      <c r="BB10" s="160" t="str">
        <f>AD29</f>
        <v>SERHAT KARS</v>
      </c>
      <c r="BC10" s="210"/>
      <c r="BD10" s="111" t="str">
        <f>AQ28</f>
        <v>ESKİŞEHİR</v>
      </c>
      <c r="BE10" s="21">
        <v>0</v>
      </c>
      <c r="BF10" s="113">
        <f t="shared" si="26"/>
        <v>0</v>
      </c>
      <c r="BG10" s="57">
        <f t="shared" si="27"/>
        <v>0</v>
      </c>
      <c r="BH10" s="58">
        <f t="shared" si="28"/>
        <v>0</v>
      </c>
      <c r="BI10" s="109">
        <f t="shared" si="2"/>
        <v>0</v>
      </c>
      <c r="BJ10" s="123">
        <v>0</v>
      </c>
      <c r="BK10" s="122">
        <v>0</v>
      </c>
      <c r="BL10" s="152">
        <f t="shared" si="3"/>
        <v>0</v>
      </c>
      <c r="BM10" s="114">
        <f t="shared" si="29"/>
        <v>0</v>
      </c>
      <c r="BN10" s="30">
        <v>0</v>
      </c>
      <c r="BO10" s="112" t="str">
        <f>AQ29</f>
        <v>SERHAT KARS</v>
      </c>
      <c r="BP10" s="210"/>
      <c r="BR10" s="568" t="s">
        <v>267</v>
      </c>
      <c r="BS10" s="569"/>
      <c r="BT10" s="569"/>
      <c r="BU10" s="569"/>
      <c r="BV10" s="569"/>
      <c r="BW10" s="569"/>
      <c r="BX10" s="569"/>
      <c r="BY10" s="569"/>
      <c r="BZ10" s="569"/>
      <c r="CA10" s="569"/>
      <c r="CB10" s="569"/>
      <c r="CC10" s="570"/>
    </row>
    <row r="11" spans="1:81" ht="15" customHeight="1">
      <c r="A11" s="6">
        <v>9</v>
      </c>
      <c r="B11" s="221" t="s">
        <v>129</v>
      </c>
      <c r="C11" s="2"/>
      <c r="D11" s="339"/>
      <c r="E11" s="340"/>
      <c r="F11" s="340"/>
      <c r="G11" s="342"/>
      <c r="H11" s="340"/>
      <c r="I11" s="341"/>
      <c r="J11" s="340"/>
      <c r="K11" s="343"/>
      <c r="L11" s="344"/>
      <c r="M11" s="343"/>
      <c r="N11" s="345"/>
      <c r="O11" s="339"/>
      <c r="P11" s="346"/>
      <c r="Q11" s="579" t="s">
        <v>15</v>
      </c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213"/>
      <c r="AD11" s="579" t="s">
        <v>23</v>
      </c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213"/>
      <c r="AQ11" s="579" t="s">
        <v>24</v>
      </c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03"/>
      <c r="BD11" s="504"/>
      <c r="BE11" s="505"/>
      <c r="BF11" s="506"/>
      <c r="BG11" s="505"/>
      <c r="BH11" s="505"/>
      <c r="BI11" s="505"/>
      <c r="BJ11" s="507"/>
      <c r="BK11" s="507"/>
      <c r="BL11" s="507"/>
      <c r="BM11" s="507"/>
      <c r="BN11" s="508"/>
      <c r="BO11" s="504"/>
      <c r="BP11" s="213"/>
      <c r="BQ11" s="80"/>
      <c r="BR11" s="566" t="s">
        <v>1</v>
      </c>
      <c r="BS11" s="564" t="s">
        <v>6</v>
      </c>
      <c r="BT11" s="564" t="s">
        <v>7</v>
      </c>
      <c r="BU11" s="567" t="s">
        <v>8</v>
      </c>
      <c r="BV11" s="567"/>
      <c r="BW11" s="564" t="s">
        <v>13</v>
      </c>
      <c r="BX11" s="564" t="s">
        <v>9</v>
      </c>
      <c r="BY11" s="564"/>
      <c r="BZ11" s="564" t="s">
        <v>13</v>
      </c>
      <c r="CA11" s="564" t="s">
        <v>7</v>
      </c>
      <c r="CB11" s="564" t="s">
        <v>10</v>
      </c>
      <c r="CC11" s="565" t="s">
        <v>2</v>
      </c>
    </row>
    <row r="12" spans="1:81" ht="15" customHeight="1" thickBot="1">
      <c r="A12" s="6">
        <v>10</v>
      </c>
      <c r="B12" s="221" t="s">
        <v>114</v>
      </c>
      <c r="C12" s="2"/>
      <c r="D12" s="579" t="s">
        <v>14</v>
      </c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8"/>
      <c r="Q12" s="582" t="s">
        <v>4</v>
      </c>
      <c r="R12" s="571" t="s">
        <v>124</v>
      </c>
      <c r="S12" s="571" t="s">
        <v>121</v>
      </c>
      <c r="T12" s="571" t="s">
        <v>7</v>
      </c>
      <c r="U12" s="215" t="s">
        <v>11</v>
      </c>
      <c r="V12" s="214"/>
      <c r="W12" s="214"/>
      <c r="X12" s="214"/>
      <c r="Y12" s="214"/>
      <c r="Z12" s="214"/>
      <c r="AA12" s="214"/>
      <c r="AB12" s="214"/>
      <c r="AC12" s="8"/>
      <c r="AD12" s="582" t="s">
        <v>4</v>
      </c>
      <c r="AE12" s="571" t="s">
        <v>124</v>
      </c>
      <c r="AF12" s="571" t="s">
        <v>121</v>
      </c>
      <c r="AG12" s="571" t="s">
        <v>7</v>
      </c>
      <c r="AH12" s="215" t="s">
        <v>11</v>
      </c>
      <c r="AI12" s="214"/>
      <c r="AJ12" s="214"/>
      <c r="AK12" s="214"/>
      <c r="AL12" s="214"/>
      <c r="AM12" s="214"/>
      <c r="AN12" s="214"/>
      <c r="AO12" s="214"/>
      <c r="AP12" s="8"/>
      <c r="AQ12" s="582" t="s">
        <v>4</v>
      </c>
      <c r="AR12" s="571" t="s">
        <v>124</v>
      </c>
      <c r="AS12" s="571" t="s">
        <v>121</v>
      </c>
      <c r="AT12" s="571" t="s">
        <v>7</v>
      </c>
      <c r="AU12" s="215" t="s">
        <v>11</v>
      </c>
      <c r="AV12" s="214"/>
      <c r="AW12" s="214"/>
      <c r="AX12" s="214"/>
      <c r="AY12" s="214"/>
      <c r="AZ12" s="214"/>
      <c r="BA12" s="214"/>
      <c r="BB12" s="214"/>
      <c r="BC12" s="8"/>
      <c r="BD12" s="579" t="s">
        <v>25</v>
      </c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8"/>
      <c r="BQ12" s="80"/>
      <c r="BR12" s="566"/>
      <c r="BS12" s="564"/>
      <c r="BT12" s="564"/>
      <c r="BU12" s="567"/>
      <c r="BV12" s="567"/>
      <c r="BW12" s="564"/>
      <c r="BX12" s="564"/>
      <c r="BY12" s="564"/>
      <c r="BZ12" s="564"/>
      <c r="CA12" s="564"/>
      <c r="CB12" s="564"/>
      <c r="CC12" s="565"/>
    </row>
    <row r="13" spans="1:81" ht="15" customHeight="1" thickBot="1">
      <c r="A13" s="6">
        <v>11</v>
      </c>
      <c r="B13" s="221" t="s">
        <v>115</v>
      </c>
      <c r="C13" s="2"/>
      <c r="D13" s="582" t="s">
        <v>4</v>
      </c>
      <c r="E13" s="571" t="s">
        <v>124</v>
      </c>
      <c r="F13" s="571" t="s">
        <v>121</v>
      </c>
      <c r="G13" s="571" t="s">
        <v>7</v>
      </c>
      <c r="H13" s="215" t="s">
        <v>11</v>
      </c>
      <c r="I13" s="32" t="s">
        <v>12</v>
      </c>
      <c r="J13" s="33"/>
      <c r="K13" s="33"/>
      <c r="L13" s="33"/>
      <c r="M13" s="33"/>
      <c r="N13" s="33"/>
      <c r="O13" s="34"/>
      <c r="P13" s="10"/>
      <c r="Q13" s="583"/>
      <c r="R13" s="571"/>
      <c r="S13" s="571"/>
      <c r="T13" s="571"/>
      <c r="U13" s="216"/>
      <c r="V13" s="24"/>
      <c r="W13" s="6"/>
      <c r="X13" s="6"/>
      <c r="Y13" s="6"/>
      <c r="Z13" s="6"/>
      <c r="AA13" s="6"/>
      <c r="AB13" s="6"/>
      <c r="AC13" s="10"/>
      <c r="AD13" s="583"/>
      <c r="AE13" s="571"/>
      <c r="AF13" s="571"/>
      <c r="AG13" s="571"/>
      <c r="AH13" s="216"/>
      <c r="AI13" s="24"/>
      <c r="AJ13" s="86"/>
      <c r="AK13" s="86"/>
      <c r="AL13" s="86"/>
      <c r="AM13" s="86"/>
      <c r="AN13" s="86"/>
      <c r="AO13" s="87"/>
      <c r="AP13" s="10"/>
      <c r="AQ13" s="583"/>
      <c r="AR13" s="571"/>
      <c r="AS13" s="571"/>
      <c r="AT13" s="571"/>
      <c r="AU13" s="216"/>
      <c r="AV13" s="24"/>
      <c r="AW13" s="86"/>
      <c r="AX13" s="86"/>
      <c r="AY13" s="86"/>
      <c r="AZ13" s="86"/>
      <c r="BA13" s="86"/>
      <c r="BB13" s="87"/>
      <c r="BC13" s="10"/>
      <c r="BD13" s="6" t="s">
        <v>4</v>
      </c>
      <c r="BE13" s="23" t="s">
        <v>133</v>
      </c>
      <c r="BF13" s="23" t="s">
        <v>134</v>
      </c>
      <c r="BG13" s="24" t="s">
        <v>135</v>
      </c>
      <c r="BH13" s="24" t="s">
        <v>11</v>
      </c>
      <c r="BI13" s="90"/>
      <c r="BJ13" s="86"/>
      <c r="BK13" s="86"/>
      <c r="BL13" s="86"/>
      <c r="BM13" s="86"/>
      <c r="BN13" s="86"/>
      <c r="BO13" s="87"/>
      <c r="BP13" s="10"/>
      <c r="BQ13" s="80"/>
      <c r="BR13" s="532" t="s">
        <v>271</v>
      </c>
      <c r="BS13" s="270">
        <v>1</v>
      </c>
      <c r="BT13" s="271">
        <f>BX13</f>
        <v>13</v>
      </c>
      <c r="BU13" s="272">
        <f>IF(BS13&gt;0,1,0)</f>
        <v>1</v>
      </c>
      <c r="BV13" s="273">
        <f>IF(CB13&gt;0,1,0)</f>
        <v>0</v>
      </c>
      <c r="BW13" s="363">
        <f>SUM(BT13-CA13)</f>
        <v>5</v>
      </c>
      <c r="BX13" s="364">
        <v>13</v>
      </c>
      <c r="BY13" s="365">
        <v>8</v>
      </c>
      <c r="BZ13" s="277">
        <f>SUM(CA13-BT13)</f>
        <v>-5</v>
      </c>
      <c r="CA13" s="277">
        <f>BY13</f>
        <v>8</v>
      </c>
      <c r="CB13" s="278">
        <v>0</v>
      </c>
      <c r="CC13" s="532" t="s">
        <v>111</v>
      </c>
    </row>
    <row r="14" spans="1:81" ht="15" customHeight="1">
      <c r="A14" s="6">
        <v>12</v>
      </c>
      <c r="B14" s="221" t="s">
        <v>116</v>
      </c>
      <c r="C14" s="2"/>
      <c r="D14" s="583"/>
      <c r="E14" s="571"/>
      <c r="F14" s="571"/>
      <c r="G14" s="571"/>
      <c r="H14" s="216"/>
      <c r="I14" s="31"/>
      <c r="J14" s="126"/>
      <c r="K14" s="126"/>
      <c r="L14" s="126"/>
      <c r="M14" s="126"/>
      <c r="N14" s="126"/>
      <c r="O14" s="222"/>
      <c r="P14" s="11"/>
      <c r="Q14" s="221" t="s">
        <v>115</v>
      </c>
      <c r="R14" s="128">
        <v>26</v>
      </c>
      <c r="S14" s="129">
        <v>4</v>
      </c>
      <c r="T14" s="219">
        <f aca="true" t="shared" si="30" ref="T14:T29">SUM(R14-S14)</f>
        <v>22</v>
      </c>
      <c r="U14" s="125">
        <v>2</v>
      </c>
      <c r="V14" s="31"/>
      <c r="W14" s="130"/>
      <c r="X14" s="130"/>
      <c r="Y14" s="130"/>
      <c r="Z14" s="130"/>
      <c r="AA14" s="130"/>
      <c r="AB14" s="131"/>
      <c r="AC14" s="11"/>
      <c r="AD14" s="221" t="s">
        <v>115</v>
      </c>
      <c r="AE14" s="128">
        <v>39</v>
      </c>
      <c r="AF14" s="129">
        <v>6</v>
      </c>
      <c r="AG14" s="219">
        <f aca="true" t="shared" si="31" ref="AG14:AG29">SUM(AE14-AF14)</f>
        <v>33</v>
      </c>
      <c r="AH14" s="125">
        <v>3</v>
      </c>
      <c r="AI14" s="31"/>
      <c r="AJ14" s="88"/>
      <c r="AK14" s="88"/>
      <c r="AL14" s="88"/>
      <c r="AM14" s="88"/>
      <c r="AN14" s="88"/>
      <c r="AO14" s="89"/>
      <c r="AP14" s="11"/>
      <c r="AQ14" s="221" t="s">
        <v>115</v>
      </c>
      <c r="AR14" s="128">
        <v>51</v>
      </c>
      <c r="AS14" s="129">
        <v>12</v>
      </c>
      <c r="AT14" s="219">
        <f aca="true" t="shared" si="32" ref="AT14:AT29">SUM(AR14-AS14)</f>
        <v>39</v>
      </c>
      <c r="AU14" s="125">
        <v>4</v>
      </c>
      <c r="AV14" s="31"/>
      <c r="AW14" s="88"/>
      <c r="AX14" s="88"/>
      <c r="AY14" s="88"/>
      <c r="AZ14" s="88"/>
      <c r="BA14" s="88"/>
      <c r="BB14" s="89"/>
      <c r="BC14" s="11">
        <v>1</v>
      </c>
      <c r="BD14" s="221" t="s">
        <v>115</v>
      </c>
      <c r="BE14" s="128">
        <v>64</v>
      </c>
      <c r="BF14" s="129">
        <v>15</v>
      </c>
      <c r="BG14" s="219">
        <f aca="true" t="shared" si="33" ref="BG14:BG29">SUM(BE14-BF14)</f>
        <v>49</v>
      </c>
      <c r="BH14" s="125">
        <v>5</v>
      </c>
      <c r="BI14" s="31"/>
      <c r="BJ14" s="88"/>
      <c r="BK14" s="88"/>
      <c r="BL14" s="88"/>
      <c r="BM14" s="88"/>
      <c r="BN14" s="88"/>
      <c r="BO14" s="89"/>
      <c r="BP14" s="11"/>
      <c r="BQ14" s="80"/>
      <c r="BR14" s="533" t="s">
        <v>106</v>
      </c>
      <c r="BS14" s="279">
        <v>1</v>
      </c>
      <c r="BT14" s="366">
        <f>BX14</f>
        <v>13</v>
      </c>
      <c r="BU14" s="272">
        <f>IF(BS14&gt;0,1,0)</f>
        <v>1</v>
      </c>
      <c r="BV14" s="273">
        <f>IF(CB14&gt;0,1,0)</f>
        <v>0</v>
      </c>
      <c r="BW14" s="282">
        <f>SUM(BT14-CA14)</f>
        <v>10</v>
      </c>
      <c r="BX14" s="283">
        <v>13</v>
      </c>
      <c r="BY14" s="284">
        <v>3</v>
      </c>
      <c r="BZ14" s="285">
        <f>SUM(CA14-BT14)</f>
        <v>-10</v>
      </c>
      <c r="CA14" s="285">
        <f>BY14</f>
        <v>3</v>
      </c>
      <c r="CB14" s="286">
        <v>0</v>
      </c>
      <c r="CC14" s="533" t="s">
        <v>108</v>
      </c>
    </row>
    <row r="15" spans="1:81" ht="15" customHeight="1">
      <c r="A15" s="6">
        <v>13</v>
      </c>
      <c r="B15" s="221" t="s">
        <v>117</v>
      </c>
      <c r="C15" s="2"/>
      <c r="D15" s="221" t="s">
        <v>108</v>
      </c>
      <c r="E15" s="128">
        <v>13</v>
      </c>
      <c r="F15" s="129">
        <v>0</v>
      </c>
      <c r="G15" s="219">
        <f aca="true" t="shared" si="34" ref="G15:G30">SUM(E15-F15)</f>
        <v>13</v>
      </c>
      <c r="H15" s="125">
        <v>1</v>
      </c>
      <c r="I15" s="431" t="s">
        <v>324</v>
      </c>
      <c r="J15" s="126"/>
      <c r="K15" s="126"/>
      <c r="L15" s="126"/>
      <c r="M15" s="126"/>
      <c r="N15" s="126"/>
      <c r="O15" s="127"/>
      <c r="P15" s="11"/>
      <c r="Q15" s="221" t="s">
        <v>110</v>
      </c>
      <c r="R15" s="128">
        <v>26</v>
      </c>
      <c r="S15" s="129">
        <v>6</v>
      </c>
      <c r="T15" s="219">
        <f t="shared" si="30"/>
        <v>20</v>
      </c>
      <c r="U15" s="125">
        <v>2</v>
      </c>
      <c r="V15" s="31"/>
      <c r="W15" s="130"/>
      <c r="X15" s="130"/>
      <c r="Y15" s="130"/>
      <c r="Z15" s="130"/>
      <c r="AA15" s="130"/>
      <c r="AB15" s="131"/>
      <c r="AC15" s="11"/>
      <c r="AD15" s="221" t="s">
        <v>106</v>
      </c>
      <c r="AE15" s="128">
        <v>36</v>
      </c>
      <c r="AF15" s="129">
        <v>11</v>
      </c>
      <c r="AG15" s="219">
        <f t="shared" si="31"/>
        <v>25</v>
      </c>
      <c r="AH15" s="125">
        <v>3</v>
      </c>
      <c r="AI15" s="31"/>
      <c r="AJ15" s="88"/>
      <c r="AK15" s="88"/>
      <c r="AL15" s="88"/>
      <c r="AM15" s="88"/>
      <c r="AN15" s="88"/>
      <c r="AO15" s="89"/>
      <c r="AP15" s="11"/>
      <c r="AQ15" s="221" t="s">
        <v>120</v>
      </c>
      <c r="AR15" s="128">
        <v>41</v>
      </c>
      <c r="AS15" s="129">
        <v>19</v>
      </c>
      <c r="AT15" s="219">
        <f t="shared" si="32"/>
        <v>22</v>
      </c>
      <c r="AU15" s="125">
        <v>3</v>
      </c>
      <c r="AV15" s="31"/>
      <c r="AW15" s="88"/>
      <c r="AX15" s="88"/>
      <c r="AY15" s="88"/>
      <c r="AZ15" s="88"/>
      <c r="BA15" s="88"/>
      <c r="BB15" s="89"/>
      <c r="BC15" s="11">
        <v>2</v>
      </c>
      <c r="BD15" s="221" t="s">
        <v>106</v>
      </c>
      <c r="BE15" s="128">
        <v>55</v>
      </c>
      <c r="BF15" s="129">
        <v>23</v>
      </c>
      <c r="BG15" s="219">
        <f t="shared" si="33"/>
        <v>32</v>
      </c>
      <c r="BH15" s="125">
        <v>4</v>
      </c>
      <c r="BI15" s="31"/>
      <c r="BJ15" s="88"/>
      <c r="BK15" s="88"/>
      <c r="BL15" s="88"/>
      <c r="BM15" s="88"/>
      <c r="BN15" s="88"/>
      <c r="BO15" s="89"/>
      <c r="BP15" s="11"/>
      <c r="BQ15" s="80"/>
      <c r="BR15" s="339"/>
      <c r="BS15" s="340"/>
      <c r="BT15" s="347"/>
      <c r="BU15" s="340"/>
      <c r="BV15" s="340"/>
      <c r="BW15" s="340"/>
      <c r="BX15" s="348"/>
      <c r="BY15" s="348"/>
      <c r="BZ15" s="348"/>
      <c r="CA15" s="348"/>
      <c r="CB15" s="345"/>
      <c r="CC15" s="339"/>
    </row>
    <row r="16" spans="1:81" ht="15" customHeight="1">
      <c r="A16" s="6" t="s">
        <v>325</v>
      </c>
      <c r="B16" s="221" t="s">
        <v>118</v>
      </c>
      <c r="C16" s="2"/>
      <c r="D16" s="221" t="s">
        <v>115</v>
      </c>
      <c r="E16" s="128">
        <v>13</v>
      </c>
      <c r="F16" s="129">
        <v>0</v>
      </c>
      <c r="G16" s="219">
        <f t="shared" si="34"/>
        <v>13</v>
      </c>
      <c r="H16" s="125">
        <v>1</v>
      </c>
      <c r="I16" s="432" t="s">
        <v>326</v>
      </c>
      <c r="J16" s="126"/>
      <c r="K16" s="126"/>
      <c r="L16" s="126"/>
      <c r="M16" s="126"/>
      <c r="N16" s="126"/>
      <c r="O16" s="127"/>
      <c r="P16" s="11"/>
      <c r="Q16" s="221" t="s">
        <v>106</v>
      </c>
      <c r="R16" s="128">
        <v>23</v>
      </c>
      <c r="S16" s="129">
        <v>6</v>
      </c>
      <c r="T16" s="219">
        <f t="shared" si="30"/>
        <v>17</v>
      </c>
      <c r="U16" s="125">
        <v>2</v>
      </c>
      <c r="V16" s="31"/>
      <c r="W16" s="130"/>
      <c r="X16" s="130"/>
      <c r="Y16" s="130"/>
      <c r="Z16" s="130"/>
      <c r="AA16" s="130"/>
      <c r="AB16" s="131"/>
      <c r="AC16" s="11"/>
      <c r="AD16" s="221" t="s">
        <v>119</v>
      </c>
      <c r="AE16" s="128">
        <v>30</v>
      </c>
      <c r="AF16" s="129">
        <v>16</v>
      </c>
      <c r="AG16" s="219">
        <f t="shared" si="31"/>
        <v>14</v>
      </c>
      <c r="AH16" s="125">
        <v>2</v>
      </c>
      <c r="AI16" s="31"/>
      <c r="AJ16" s="88"/>
      <c r="AK16" s="88"/>
      <c r="AL16" s="88"/>
      <c r="AM16" s="88"/>
      <c r="AN16" s="88"/>
      <c r="AO16" s="89"/>
      <c r="AP16" s="11"/>
      <c r="AQ16" s="221" t="s">
        <v>106</v>
      </c>
      <c r="AR16" s="128">
        <v>42</v>
      </c>
      <c r="AS16" s="129">
        <v>23</v>
      </c>
      <c r="AT16" s="219">
        <f t="shared" si="32"/>
        <v>19</v>
      </c>
      <c r="AU16" s="125">
        <v>3</v>
      </c>
      <c r="AV16" s="31"/>
      <c r="AW16" s="88"/>
      <c r="AX16" s="88"/>
      <c r="AY16" s="88"/>
      <c r="AZ16" s="88"/>
      <c r="BA16" s="88"/>
      <c r="BB16" s="89"/>
      <c r="BC16" s="11">
        <v>3</v>
      </c>
      <c r="BD16" s="221" t="s">
        <v>108</v>
      </c>
      <c r="BE16" s="128">
        <v>50</v>
      </c>
      <c r="BF16" s="129">
        <v>35</v>
      </c>
      <c r="BG16" s="219">
        <f t="shared" si="33"/>
        <v>15</v>
      </c>
      <c r="BH16" s="125">
        <v>3</v>
      </c>
      <c r="BI16" s="31"/>
      <c r="BJ16" s="88"/>
      <c r="BK16" s="88"/>
      <c r="BL16" s="88"/>
      <c r="BM16" s="88"/>
      <c r="BN16" s="88"/>
      <c r="BO16" s="89"/>
      <c r="BP16" s="11"/>
      <c r="BQ16" s="80"/>
      <c r="BR16" s="534"/>
      <c r="BS16" s="535"/>
      <c r="BT16" s="536"/>
      <c r="BU16" s="535"/>
      <c r="BV16" s="535"/>
      <c r="BW16" s="535"/>
      <c r="BX16" s="537"/>
      <c r="BY16" s="537"/>
      <c r="BZ16" s="537"/>
      <c r="CA16" s="537"/>
      <c r="CB16" s="538"/>
      <c r="CC16" s="534"/>
    </row>
    <row r="17" spans="1:81" ht="15" customHeight="1">
      <c r="A17" s="6">
        <v>15</v>
      </c>
      <c r="B17" s="221" t="s">
        <v>119</v>
      </c>
      <c r="C17" s="2"/>
      <c r="D17" s="221" t="s">
        <v>118</v>
      </c>
      <c r="E17" s="128">
        <v>13</v>
      </c>
      <c r="F17" s="129">
        <v>0</v>
      </c>
      <c r="G17" s="219">
        <f t="shared" si="34"/>
        <v>13</v>
      </c>
      <c r="H17" s="125">
        <v>1</v>
      </c>
      <c r="I17" s="431" t="s">
        <v>314</v>
      </c>
      <c r="J17" s="126"/>
      <c r="K17" s="126"/>
      <c r="L17" s="126"/>
      <c r="M17" s="126"/>
      <c r="N17" s="126"/>
      <c r="O17" s="127"/>
      <c r="P17" s="11"/>
      <c r="Q17" s="221" t="s">
        <v>114</v>
      </c>
      <c r="R17" s="128">
        <v>26</v>
      </c>
      <c r="S17" s="129">
        <v>16</v>
      </c>
      <c r="T17" s="219">
        <f t="shared" si="30"/>
        <v>10</v>
      </c>
      <c r="U17" s="125">
        <v>2</v>
      </c>
      <c r="V17" s="31"/>
      <c r="W17" s="130"/>
      <c r="X17" s="130"/>
      <c r="Y17" s="130"/>
      <c r="Z17" s="130"/>
      <c r="AA17" s="130"/>
      <c r="AB17" s="131"/>
      <c r="AC17" s="11"/>
      <c r="AD17" s="221" t="s">
        <v>113</v>
      </c>
      <c r="AE17" s="128">
        <v>30</v>
      </c>
      <c r="AF17" s="129">
        <v>19</v>
      </c>
      <c r="AG17" s="219">
        <f t="shared" si="31"/>
        <v>11</v>
      </c>
      <c r="AH17" s="125">
        <v>2</v>
      </c>
      <c r="AI17" s="31"/>
      <c r="AJ17" s="88"/>
      <c r="AK17" s="88"/>
      <c r="AL17" s="88"/>
      <c r="AM17" s="88"/>
      <c r="AN17" s="88"/>
      <c r="AO17" s="89"/>
      <c r="AP17" s="11"/>
      <c r="AQ17" s="221" t="s">
        <v>110</v>
      </c>
      <c r="AR17" s="128">
        <v>41</v>
      </c>
      <c r="AS17" s="129">
        <v>27</v>
      </c>
      <c r="AT17" s="219">
        <f t="shared" si="32"/>
        <v>14</v>
      </c>
      <c r="AU17" s="125">
        <v>3</v>
      </c>
      <c r="AV17" s="31"/>
      <c r="AW17" s="88"/>
      <c r="AX17" s="269"/>
      <c r="AY17" s="88"/>
      <c r="AZ17" s="88"/>
      <c r="BA17" s="88"/>
      <c r="BB17" s="89"/>
      <c r="BC17" s="11">
        <v>4</v>
      </c>
      <c r="BD17" s="221" t="s">
        <v>120</v>
      </c>
      <c r="BE17" s="128">
        <v>44</v>
      </c>
      <c r="BF17" s="129">
        <v>32</v>
      </c>
      <c r="BG17" s="219">
        <f t="shared" si="33"/>
        <v>12</v>
      </c>
      <c r="BH17" s="125">
        <v>3</v>
      </c>
      <c r="BI17" s="31"/>
      <c r="BJ17" s="88"/>
      <c r="BK17" s="88"/>
      <c r="BL17" s="88"/>
      <c r="BM17" s="88"/>
      <c r="BN17" s="88"/>
      <c r="BO17" s="89"/>
      <c r="BP17" s="11"/>
      <c r="BQ17" s="80"/>
      <c r="BR17" s="568" t="s">
        <v>392</v>
      </c>
      <c r="BS17" s="569"/>
      <c r="BT17" s="569"/>
      <c r="BU17" s="569"/>
      <c r="BV17" s="569"/>
      <c r="BW17" s="569"/>
      <c r="BX17" s="569"/>
      <c r="BY17" s="569"/>
      <c r="BZ17" s="569"/>
      <c r="CA17" s="569"/>
      <c r="CB17" s="569"/>
      <c r="CC17" s="570"/>
    </row>
    <row r="18" spans="1:81" ht="15" customHeight="1">
      <c r="A18" s="6">
        <v>16</v>
      </c>
      <c r="B18" s="221" t="s">
        <v>120</v>
      </c>
      <c r="C18" s="2"/>
      <c r="D18" s="221" t="s">
        <v>106</v>
      </c>
      <c r="E18" s="128">
        <v>13</v>
      </c>
      <c r="F18" s="129">
        <v>4</v>
      </c>
      <c r="G18" s="219">
        <f t="shared" si="34"/>
        <v>9</v>
      </c>
      <c r="H18" s="125">
        <v>1</v>
      </c>
      <c r="I18" s="431" t="s">
        <v>315</v>
      </c>
      <c r="J18" s="126"/>
      <c r="K18" s="126"/>
      <c r="L18" s="126"/>
      <c r="M18" s="126"/>
      <c r="N18" s="126"/>
      <c r="O18" s="127"/>
      <c r="P18" s="11"/>
      <c r="Q18" s="221" t="s">
        <v>118</v>
      </c>
      <c r="R18" s="128">
        <v>15</v>
      </c>
      <c r="S18" s="129">
        <v>10</v>
      </c>
      <c r="T18" s="219">
        <f t="shared" si="30"/>
        <v>5</v>
      </c>
      <c r="U18" s="125">
        <v>1</v>
      </c>
      <c r="V18" s="31"/>
      <c r="W18" s="130"/>
      <c r="X18" s="130"/>
      <c r="Y18" s="130"/>
      <c r="Z18" s="130"/>
      <c r="AA18" s="130"/>
      <c r="AB18" s="131"/>
      <c r="AC18" s="11"/>
      <c r="AD18" s="221" t="s">
        <v>110</v>
      </c>
      <c r="AE18" s="128">
        <v>28</v>
      </c>
      <c r="AF18" s="129">
        <v>19</v>
      </c>
      <c r="AG18" s="219">
        <f t="shared" si="31"/>
        <v>9</v>
      </c>
      <c r="AH18" s="125">
        <v>2</v>
      </c>
      <c r="AI18" s="31"/>
      <c r="AJ18" s="88"/>
      <c r="AK18" s="88"/>
      <c r="AL18" s="88"/>
      <c r="AM18" s="88"/>
      <c r="AN18" s="88"/>
      <c r="AO18" s="89"/>
      <c r="AP18" s="11"/>
      <c r="AQ18" s="221" t="s">
        <v>113</v>
      </c>
      <c r="AR18" s="128">
        <v>40</v>
      </c>
      <c r="AS18" s="129">
        <v>28</v>
      </c>
      <c r="AT18" s="219">
        <f t="shared" si="32"/>
        <v>12</v>
      </c>
      <c r="AU18" s="125">
        <v>3</v>
      </c>
      <c r="AV18" s="31"/>
      <c r="AW18" s="269"/>
      <c r="AX18" s="88"/>
      <c r="AY18" s="88"/>
      <c r="AZ18" s="88"/>
      <c r="BA18" s="88"/>
      <c r="BB18" s="89"/>
      <c r="BC18" s="11">
        <v>5</v>
      </c>
      <c r="BD18" s="221" t="s">
        <v>111</v>
      </c>
      <c r="BE18" s="128">
        <v>52</v>
      </c>
      <c r="BF18" s="129">
        <v>41</v>
      </c>
      <c r="BG18" s="219">
        <f t="shared" si="33"/>
        <v>11</v>
      </c>
      <c r="BH18" s="125">
        <v>3</v>
      </c>
      <c r="BI18" s="31"/>
      <c r="BJ18" s="88"/>
      <c r="BK18" s="88"/>
      <c r="BL18" s="88"/>
      <c r="BM18" s="88"/>
      <c r="BN18" s="88"/>
      <c r="BO18" s="89"/>
      <c r="BP18" s="11"/>
      <c r="BQ18" s="80"/>
      <c r="BR18" s="566" t="s">
        <v>1</v>
      </c>
      <c r="BS18" s="564" t="s">
        <v>6</v>
      </c>
      <c r="BT18" s="564" t="s">
        <v>7</v>
      </c>
      <c r="BU18" s="567" t="s">
        <v>8</v>
      </c>
      <c r="BV18" s="567"/>
      <c r="BW18" s="564" t="s">
        <v>13</v>
      </c>
      <c r="BX18" s="564" t="s">
        <v>9</v>
      </c>
      <c r="BY18" s="564"/>
      <c r="BZ18" s="564" t="s">
        <v>13</v>
      </c>
      <c r="CA18" s="564" t="s">
        <v>7</v>
      </c>
      <c r="CB18" s="564" t="s">
        <v>10</v>
      </c>
      <c r="CC18" s="565" t="s">
        <v>2</v>
      </c>
    </row>
    <row r="19" spans="1:81" ht="15" customHeight="1" thickBot="1">
      <c r="A19" s="223"/>
      <c r="B19" s="224"/>
      <c r="C19" s="2"/>
      <c r="D19" s="221" t="s">
        <v>110</v>
      </c>
      <c r="E19" s="128">
        <v>13</v>
      </c>
      <c r="F19" s="129">
        <v>4</v>
      </c>
      <c r="G19" s="219">
        <f t="shared" si="34"/>
        <v>9</v>
      </c>
      <c r="H19" s="125">
        <v>1</v>
      </c>
      <c r="I19" s="431" t="s">
        <v>316</v>
      </c>
      <c r="J19" s="126"/>
      <c r="K19" s="126"/>
      <c r="L19" s="126"/>
      <c r="M19" s="126"/>
      <c r="N19" s="126"/>
      <c r="O19" s="127"/>
      <c r="P19" s="11"/>
      <c r="Q19" s="221" t="s">
        <v>108</v>
      </c>
      <c r="R19" s="128">
        <v>17</v>
      </c>
      <c r="S19" s="129">
        <v>13</v>
      </c>
      <c r="T19" s="219">
        <f t="shared" si="30"/>
        <v>4</v>
      </c>
      <c r="U19" s="125">
        <v>1</v>
      </c>
      <c r="V19" s="31"/>
      <c r="W19" s="130"/>
      <c r="X19" s="130"/>
      <c r="Y19" s="130"/>
      <c r="Z19" s="130"/>
      <c r="AA19" s="130"/>
      <c r="AB19" s="131"/>
      <c r="AC19" s="11"/>
      <c r="AD19" s="221" t="s">
        <v>118</v>
      </c>
      <c r="AE19" s="128">
        <v>23</v>
      </c>
      <c r="AF19" s="129">
        <v>15</v>
      </c>
      <c r="AG19" s="219">
        <f t="shared" si="31"/>
        <v>8</v>
      </c>
      <c r="AH19" s="125">
        <v>2</v>
      </c>
      <c r="AI19" s="31"/>
      <c r="AJ19" s="88"/>
      <c r="AK19" s="88"/>
      <c r="AL19" s="88"/>
      <c r="AM19" s="88"/>
      <c r="AN19" s="88"/>
      <c r="AO19" s="89"/>
      <c r="AP19" s="11"/>
      <c r="AQ19" s="221" t="s">
        <v>108</v>
      </c>
      <c r="AR19" s="128">
        <v>39</v>
      </c>
      <c r="AS19" s="129">
        <v>26</v>
      </c>
      <c r="AT19" s="219">
        <f t="shared" si="32"/>
        <v>13</v>
      </c>
      <c r="AU19" s="125">
        <v>2</v>
      </c>
      <c r="AV19" s="31"/>
      <c r="AW19" s="221"/>
      <c r="AX19" s="88"/>
      <c r="AY19" s="88"/>
      <c r="AZ19" s="88"/>
      <c r="BA19" s="88"/>
      <c r="BB19" s="89"/>
      <c r="BC19" s="11">
        <v>6</v>
      </c>
      <c r="BD19" s="221" t="s">
        <v>113</v>
      </c>
      <c r="BE19" s="128">
        <v>49</v>
      </c>
      <c r="BF19" s="129">
        <v>39</v>
      </c>
      <c r="BG19" s="219">
        <f t="shared" si="33"/>
        <v>10</v>
      </c>
      <c r="BH19" s="125">
        <v>3</v>
      </c>
      <c r="BI19" s="31"/>
      <c r="BJ19" s="88"/>
      <c r="BK19" s="88"/>
      <c r="BL19" s="88"/>
      <c r="BM19" s="88"/>
      <c r="BN19" s="88"/>
      <c r="BO19" s="89"/>
      <c r="BP19" s="11"/>
      <c r="BQ19" s="80"/>
      <c r="BR19" s="566"/>
      <c r="BS19" s="564"/>
      <c r="BT19" s="564"/>
      <c r="BU19" s="567"/>
      <c r="BV19" s="567"/>
      <c r="BW19" s="564"/>
      <c r="BX19" s="564"/>
      <c r="BY19" s="564"/>
      <c r="BZ19" s="564"/>
      <c r="CA19" s="564"/>
      <c r="CB19" s="564"/>
      <c r="CC19" s="565"/>
    </row>
    <row r="20" spans="1:81" ht="15" customHeight="1" thickBot="1">
      <c r="A20" s="223"/>
      <c r="B20" s="224"/>
      <c r="C20" s="2"/>
      <c r="D20" s="221" t="s">
        <v>120</v>
      </c>
      <c r="E20" s="128">
        <v>13</v>
      </c>
      <c r="F20" s="129">
        <v>4</v>
      </c>
      <c r="G20" s="219">
        <f t="shared" si="34"/>
        <v>9</v>
      </c>
      <c r="H20" s="125">
        <v>1</v>
      </c>
      <c r="I20" s="431" t="s">
        <v>317</v>
      </c>
      <c r="J20" s="126"/>
      <c r="K20" s="126"/>
      <c r="L20" s="126"/>
      <c r="M20" s="126"/>
      <c r="N20" s="126"/>
      <c r="O20" s="127"/>
      <c r="P20" s="11"/>
      <c r="Q20" s="221" t="s">
        <v>119</v>
      </c>
      <c r="R20" s="128">
        <v>17</v>
      </c>
      <c r="S20" s="129">
        <v>13</v>
      </c>
      <c r="T20" s="219">
        <f t="shared" si="30"/>
        <v>4</v>
      </c>
      <c r="U20" s="125">
        <v>1</v>
      </c>
      <c r="V20" s="31"/>
      <c r="W20" s="130"/>
      <c r="X20" s="130"/>
      <c r="Y20" s="130"/>
      <c r="Z20" s="130"/>
      <c r="AA20" s="130"/>
      <c r="AB20" s="131"/>
      <c r="AC20" s="11"/>
      <c r="AD20" s="221" t="s">
        <v>114</v>
      </c>
      <c r="AE20" s="128">
        <v>31</v>
      </c>
      <c r="AF20" s="129">
        <v>29</v>
      </c>
      <c r="AG20" s="219">
        <f t="shared" si="31"/>
        <v>2</v>
      </c>
      <c r="AH20" s="125">
        <v>2</v>
      </c>
      <c r="AI20" s="31"/>
      <c r="AJ20" s="88"/>
      <c r="AK20" s="88"/>
      <c r="AL20" s="88"/>
      <c r="AM20" s="88"/>
      <c r="AN20" s="88"/>
      <c r="AO20" s="89"/>
      <c r="AP20" s="11"/>
      <c r="AQ20" s="221" t="s">
        <v>119</v>
      </c>
      <c r="AR20" s="128">
        <v>35</v>
      </c>
      <c r="AS20" s="129">
        <v>30</v>
      </c>
      <c r="AT20" s="219">
        <f t="shared" si="32"/>
        <v>5</v>
      </c>
      <c r="AU20" s="125">
        <v>2</v>
      </c>
      <c r="AV20" s="31"/>
      <c r="AW20" s="221"/>
      <c r="AX20" s="88"/>
      <c r="AY20" s="88"/>
      <c r="AZ20" s="88"/>
      <c r="BA20" s="88"/>
      <c r="BB20" s="89"/>
      <c r="BC20" s="11">
        <v>7</v>
      </c>
      <c r="BD20" s="221" t="s">
        <v>110</v>
      </c>
      <c r="BE20" s="128">
        <v>41</v>
      </c>
      <c r="BF20" s="129">
        <v>40</v>
      </c>
      <c r="BG20" s="219">
        <f t="shared" si="33"/>
        <v>1</v>
      </c>
      <c r="BH20" s="125">
        <v>3</v>
      </c>
      <c r="BI20" s="31"/>
      <c r="BJ20" s="88"/>
      <c r="BK20" s="88"/>
      <c r="BL20" s="88"/>
      <c r="BM20" s="88"/>
      <c r="BN20" s="88"/>
      <c r="BO20" s="89"/>
      <c r="BP20" s="11"/>
      <c r="BQ20" s="80"/>
      <c r="BR20" s="532" t="s">
        <v>268</v>
      </c>
      <c r="BS20" s="270">
        <v>0</v>
      </c>
      <c r="BT20" s="271">
        <f>BX20</f>
        <v>0</v>
      </c>
      <c r="BU20" s="272">
        <f>IF(BS20&gt;0,1,0)</f>
        <v>0</v>
      </c>
      <c r="BV20" s="273">
        <f>IF(CB20&gt;0,1,0)</f>
        <v>1</v>
      </c>
      <c r="BW20" s="363">
        <f>SUM(BT20-CA20)</f>
        <v>-13</v>
      </c>
      <c r="BX20" s="364">
        <v>0</v>
      </c>
      <c r="BY20" s="365">
        <v>13</v>
      </c>
      <c r="BZ20" s="277">
        <f>SUM(CA20-BT20)</f>
        <v>13</v>
      </c>
      <c r="CA20" s="277">
        <f>BY20</f>
        <v>13</v>
      </c>
      <c r="CB20" s="278">
        <v>1</v>
      </c>
      <c r="CC20" s="533" t="s">
        <v>106</v>
      </c>
    </row>
    <row r="21" spans="1:81" ht="15" customHeight="1">
      <c r="A21" s="223"/>
      <c r="B21" s="224"/>
      <c r="C21" s="2"/>
      <c r="D21" s="221" t="s">
        <v>112</v>
      </c>
      <c r="E21" s="128">
        <v>12</v>
      </c>
      <c r="F21" s="129">
        <v>4</v>
      </c>
      <c r="G21" s="219">
        <f t="shared" si="34"/>
        <v>8</v>
      </c>
      <c r="H21" s="125">
        <v>1</v>
      </c>
      <c r="I21" s="431" t="s">
        <v>318</v>
      </c>
      <c r="J21" s="126"/>
      <c r="K21" s="126"/>
      <c r="L21" s="126"/>
      <c r="M21" s="126"/>
      <c r="N21" s="126"/>
      <c r="O21" s="127"/>
      <c r="P21" s="11"/>
      <c r="Q21" s="221" t="s">
        <v>112</v>
      </c>
      <c r="R21" s="128">
        <v>18</v>
      </c>
      <c r="S21" s="129">
        <v>17</v>
      </c>
      <c r="T21" s="219">
        <f t="shared" si="30"/>
        <v>1</v>
      </c>
      <c r="U21" s="125">
        <v>1</v>
      </c>
      <c r="V21" s="31"/>
      <c r="W21" s="130"/>
      <c r="X21" s="130"/>
      <c r="Y21" s="130"/>
      <c r="Z21" s="130"/>
      <c r="AA21" s="130"/>
      <c r="AB21" s="131"/>
      <c r="AC21" s="11"/>
      <c r="AD21" s="221" t="s">
        <v>120</v>
      </c>
      <c r="AE21" s="128">
        <v>28</v>
      </c>
      <c r="AF21" s="129">
        <v>26</v>
      </c>
      <c r="AG21" s="219">
        <f t="shared" si="31"/>
        <v>2</v>
      </c>
      <c r="AH21" s="125">
        <v>2</v>
      </c>
      <c r="AI21" s="31"/>
      <c r="AJ21" s="88"/>
      <c r="AK21" s="88"/>
      <c r="AL21" s="88"/>
      <c r="AM21" s="88"/>
      <c r="AN21" s="88"/>
      <c r="AO21" s="89"/>
      <c r="AP21" s="11"/>
      <c r="AQ21" s="221" t="s">
        <v>111</v>
      </c>
      <c r="AR21" s="128">
        <v>39</v>
      </c>
      <c r="AS21" s="129">
        <v>37</v>
      </c>
      <c r="AT21" s="219">
        <f t="shared" si="32"/>
        <v>2</v>
      </c>
      <c r="AU21" s="125">
        <v>2</v>
      </c>
      <c r="AV21" s="31"/>
      <c r="AW21" s="88"/>
      <c r="AX21" s="88"/>
      <c r="AY21" s="88"/>
      <c r="AZ21" s="88"/>
      <c r="BA21" s="88"/>
      <c r="BB21" s="89"/>
      <c r="BC21" s="11">
        <v>8</v>
      </c>
      <c r="BD21" s="221" t="s">
        <v>118</v>
      </c>
      <c r="BE21" s="128">
        <v>35</v>
      </c>
      <c r="BF21" s="129">
        <v>34</v>
      </c>
      <c r="BG21" s="219">
        <f t="shared" si="33"/>
        <v>1</v>
      </c>
      <c r="BH21" s="125">
        <v>3</v>
      </c>
      <c r="BI21" s="31"/>
      <c r="BJ21" s="88"/>
      <c r="BK21" s="88"/>
      <c r="BL21" s="88"/>
      <c r="BM21" s="88"/>
      <c r="BN21" s="88"/>
      <c r="BO21" s="89"/>
      <c r="BP21" s="11"/>
      <c r="BQ21" s="80"/>
      <c r="BR21" s="532" t="s">
        <v>111</v>
      </c>
      <c r="BS21" s="279">
        <v>0</v>
      </c>
      <c r="BT21" s="366">
        <f>BX21</f>
        <v>5</v>
      </c>
      <c r="BU21" s="272">
        <f>IF(BS21&gt;0,1,0)</f>
        <v>0</v>
      </c>
      <c r="BV21" s="273">
        <f>IF(CB21&gt;0,1,0)</f>
        <v>1</v>
      </c>
      <c r="BW21" s="282">
        <f>SUM(BT21-CA21)</f>
        <v>-8</v>
      </c>
      <c r="BX21" s="283">
        <v>5</v>
      </c>
      <c r="BY21" s="284">
        <v>13</v>
      </c>
      <c r="BZ21" s="285">
        <f>SUM(CA21-BT21)</f>
        <v>8</v>
      </c>
      <c r="CA21" s="285">
        <f>BY21</f>
        <v>13</v>
      </c>
      <c r="CB21" s="286">
        <v>1</v>
      </c>
      <c r="CC21" s="533" t="s">
        <v>108</v>
      </c>
    </row>
    <row r="22" spans="1:81" ht="15" customHeight="1">
      <c r="A22" s="223"/>
      <c r="B22" s="224"/>
      <c r="C22" s="2"/>
      <c r="D22" s="221" t="s">
        <v>114</v>
      </c>
      <c r="E22" s="128">
        <v>13</v>
      </c>
      <c r="F22" s="129">
        <v>10</v>
      </c>
      <c r="G22" s="219">
        <f t="shared" si="34"/>
        <v>3</v>
      </c>
      <c r="H22" s="125">
        <v>1</v>
      </c>
      <c r="I22" s="431" t="s">
        <v>319</v>
      </c>
      <c r="J22" s="126"/>
      <c r="K22" s="126"/>
      <c r="L22" s="126"/>
      <c r="M22" s="126"/>
      <c r="N22" s="126"/>
      <c r="O22" s="127"/>
      <c r="P22" s="11"/>
      <c r="Q22" s="221" t="s">
        <v>116</v>
      </c>
      <c r="R22" s="128">
        <v>13</v>
      </c>
      <c r="S22" s="129">
        <v>13</v>
      </c>
      <c r="T22" s="219">
        <f t="shared" si="30"/>
        <v>0</v>
      </c>
      <c r="U22" s="125">
        <v>1</v>
      </c>
      <c r="V22" s="31"/>
      <c r="W22" s="130"/>
      <c r="X22" s="130"/>
      <c r="Y22" s="130"/>
      <c r="Z22" s="130"/>
      <c r="AA22" s="130"/>
      <c r="AB22" s="131"/>
      <c r="AC22" s="11"/>
      <c r="AD22" s="221" t="s">
        <v>108</v>
      </c>
      <c r="AE22" s="128">
        <v>22</v>
      </c>
      <c r="AF22" s="129">
        <v>21</v>
      </c>
      <c r="AG22" s="219">
        <f t="shared" si="31"/>
        <v>1</v>
      </c>
      <c r="AH22" s="125">
        <v>1</v>
      </c>
      <c r="AI22" s="31"/>
      <c r="AJ22" s="88"/>
      <c r="AK22" s="88"/>
      <c r="AL22" s="88"/>
      <c r="AM22" s="88"/>
      <c r="AN22" s="88"/>
      <c r="AO22" s="89"/>
      <c r="AP22" s="11"/>
      <c r="AQ22" s="221" t="s">
        <v>118</v>
      </c>
      <c r="AR22" s="128">
        <v>23</v>
      </c>
      <c r="AS22" s="129">
        <v>28</v>
      </c>
      <c r="AT22" s="219">
        <f t="shared" si="32"/>
        <v>-5</v>
      </c>
      <c r="AU22" s="125">
        <v>2</v>
      </c>
      <c r="AV22" s="31"/>
      <c r="AW22" s="88"/>
      <c r="AX22" s="88"/>
      <c r="AY22" s="88"/>
      <c r="AZ22" s="88"/>
      <c r="BA22" s="88"/>
      <c r="BB22" s="89"/>
      <c r="BC22" s="11"/>
      <c r="BD22" s="221" t="s">
        <v>119</v>
      </c>
      <c r="BE22" s="128">
        <v>39</v>
      </c>
      <c r="BF22" s="129">
        <v>43</v>
      </c>
      <c r="BG22" s="219">
        <f t="shared" si="33"/>
        <v>-4</v>
      </c>
      <c r="BH22" s="125">
        <v>2</v>
      </c>
      <c r="BI22" s="31"/>
      <c r="BJ22" s="88"/>
      <c r="BK22" s="88"/>
      <c r="BL22" s="88"/>
      <c r="BM22" s="88"/>
      <c r="BN22" s="88"/>
      <c r="BO22" s="89"/>
      <c r="BP22" s="11"/>
      <c r="BQ22" s="80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</row>
    <row r="23" spans="1:81" ht="15" customHeight="1">
      <c r="A23" s="223"/>
      <c r="B23" s="224"/>
      <c r="C23" s="2"/>
      <c r="D23" s="221" t="s">
        <v>129</v>
      </c>
      <c r="E23" s="128">
        <v>10</v>
      </c>
      <c r="F23" s="129">
        <v>13</v>
      </c>
      <c r="G23" s="219">
        <f t="shared" si="34"/>
        <v>-3</v>
      </c>
      <c r="H23" s="125">
        <v>0</v>
      </c>
      <c r="I23" s="431" t="s">
        <v>320</v>
      </c>
      <c r="J23" s="126"/>
      <c r="K23" s="126"/>
      <c r="L23" s="126"/>
      <c r="M23" s="126"/>
      <c r="N23" s="126"/>
      <c r="O23" s="127"/>
      <c r="P23" s="11"/>
      <c r="Q23" s="221" t="s">
        <v>113</v>
      </c>
      <c r="R23" s="128">
        <v>17</v>
      </c>
      <c r="S23" s="129">
        <v>18</v>
      </c>
      <c r="T23" s="219">
        <f t="shared" si="30"/>
        <v>-1</v>
      </c>
      <c r="U23" s="125">
        <v>1</v>
      </c>
      <c r="V23" s="31"/>
      <c r="W23" s="130"/>
      <c r="X23" s="130"/>
      <c r="Y23" s="130"/>
      <c r="Z23" s="130"/>
      <c r="AA23" s="130"/>
      <c r="AB23" s="131"/>
      <c r="AC23" s="11"/>
      <c r="AD23" s="221" t="s">
        <v>129</v>
      </c>
      <c r="AE23" s="128">
        <v>26</v>
      </c>
      <c r="AF23" s="129">
        <v>31</v>
      </c>
      <c r="AG23" s="219">
        <f t="shared" si="31"/>
        <v>-5</v>
      </c>
      <c r="AH23" s="125">
        <v>1</v>
      </c>
      <c r="AI23" s="31"/>
      <c r="AJ23" s="88"/>
      <c r="AK23" s="88"/>
      <c r="AL23" s="88"/>
      <c r="AM23" s="88"/>
      <c r="AN23" s="88"/>
      <c r="AO23" s="89"/>
      <c r="AP23" s="11"/>
      <c r="AQ23" s="221" t="s">
        <v>114</v>
      </c>
      <c r="AR23" s="128">
        <v>32</v>
      </c>
      <c r="AS23" s="129">
        <v>42</v>
      </c>
      <c r="AT23" s="219">
        <f t="shared" si="32"/>
        <v>-10</v>
      </c>
      <c r="AU23" s="125">
        <v>2</v>
      </c>
      <c r="AV23" s="31"/>
      <c r="AW23" s="88"/>
      <c r="AX23" s="88"/>
      <c r="AY23" s="88"/>
      <c r="AZ23" s="88"/>
      <c r="BA23" s="88"/>
      <c r="BB23" s="89"/>
      <c r="BC23" s="11"/>
      <c r="BD23" s="221" t="s">
        <v>107</v>
      </c>
      <c r="BE23" s="128">
        <v>43</v>
      </c>
      <c r="BF23" s="129">
        <v>49</v>
      </c>
      <c r="BG23" s="219">
        <f t="shared" si="33"/>
        <v>-6</v>
      </c>
      <c r="BH23" s="125">
        <v>2</v>
      </c>
      <c r="BI23" s="31"/>
      <c r="BJ23" s="88"/>
      <c r="BK23" s="88"/>
      <c r="BL23" s="88"/>
      <c r="BM23" s="88"/>
      <c r="BN23" s="88"/>
      <c r="BO23" s="89"/>
      <c r="BP23" s="11"/>
      <c r="BQ23" s="80"/>
      <c r="BR23" s="477"/>
      <c r="BS23" s="477"/>
      <c r="BT23" s="477"/>
      <c r="BU23" s="477"/>
      <c r="BV23" s="601" t="s">
        <v>8</v>
      </c>
      <c r="BW23" s="601"/>
      <c r="BX23" s="601"/>
      <c r="BY23" s="601"/>
      <c r="BZ23" s="196"/>
      <c r="CA23" s="477"/>
      <c r="CB23" s="477"/>
      <c r="CC23" s="477"/>
    </row>
    <row r="24" spans="1:81" ht="15" customHeight="1">
      <c r="A24" s="223"/>
      <c r="B24" s="224"/>
      <c r="C24" s="2"/>
      <c r="D24" s="221" t="s">
        <v>113</v>
      </c>
      <c r="E24" s="128">
        <v>4</v>
      </c>
      <c r="F24" s="129">
        <v>12</v>
      </c>
      <c r="G24" s="219">
        <f t="shared" si="34"/>
        <v>-8</v>
      </c>
      <c r="H24" s="125">
        <v>0</v>
      </c>
      <c r="I24" s="431" t="s">
        <v>321</v>
      </c>
      <c r="J24" s="126"/>
      <c r="K24" s="126"/>
      <c r="L24" s="126"/>
      <c r="M24" s="126"/>
      <c r="N24" s="126"/>
      <c r="O24" s="127"/>
      <c r="P24" s="11"/>
      <c r="Q24" s="221" t="s">
        <v>120</v>
      </c>
      <c r="R24" s="128">
        <v>15</v>
      </c>
      <c r="S24" s="129">
        <v>17</v>
      </c>
      <c r="T24" s="219">
        <f t="shared" si="30"/>
        <v>-2</v>
      </c>
      <c r="U24" s="125">
        <v>1</v>
      </c>
      <c r="V24" s="31"/>
      <c r="W24" s="130"/>
      <c r="X24" s="130"/>
      <c r="Y24" s="130"/>
      <c r="Z24" s="130"/>
      <c r="AA24" s="130"/>
      <c r="AB24" s="131"/>
      <c r="AC24" s="11"/>
      <c r="AD24" s="221" t="s">
        <v>111</v>
      </c>
      <c r="AE24" s="128">
        <v>26</v>
      </c>
      <c r="AF24" s="129">
        <v>34</v>
      </c>
      <c r="AG24" s="219">
        <f t="shared" si="31"/>
        <v>-8</v>
      </c>
      <c r="AH24" s="125">
        <v>1</v>
      </c>
      <c r="AI24" s="31"/>
      <c r="AJ24" s="88"/>
      <c r="AK24" s="88"/>
      <c r="AL24" s="88"/>
      <c r="AM24" s="88"/>
      <c r="AN24" s="88"/>
      <c r="AO24" s="89"/>
      <c r="AP24" s="11"/>
      <c r="AQ24" s="221" t="s">
        <v>107</v>
      </c>
      <c r="AR24" s="128">
        <v>30</v>
      </c>
      <c r="AS24" s="129">
        <v>37</v>
      </c>
      <c r="AT24" s="219">
        <f t="shared" si="32"/>
        <v>-7</v>
      </c>
      <c r="AU24" s="125">
        <v>1</v>
      </c>
      <c r="AV24" s="31"/>
      <c r="AW24" s="88"/>
      <c r="AX24" s="88"/>
      <c r="AY24" s="88"/>
      <c r="AZ24" s="88"/>
      <c r="BA24" s="88"/>
      <c r="BB24" s="89"/>
      <c r="BC24" s="11"/>
      <c r="BD24" s="221" t="s">
        <v>114</v>
      </c>
      <c r="BE24" s="128">
        <v>38</v>
      </c>
      <c r="BF24" s="129">
        <v>54</v>
      </c>
      <c r="BG24" s="219">
        <f t="shared" si="33"/>
        <v>-16</v>
      </c>
      <c r="BH24" s="125">
        <v>2</v>
      </c>
      <c r="BI24" s="31"/>
      <c r="BJ24" s="88"/>
      <c r="BK24" s="88"/>
      <c r="BL24" s="88"/>
      <c r="BM24" s="88"/>
      <c r="BN24" s="88"/>
      <c r="BO24" s="89"/>
      <c r="BP24" s="11"/>
      <c r="BQ24" s="80"/>
      <c r="BR24" s="477"/>
      <c r="BS24" s="477"/>
      <c r="BT24" s="477"/>
      <c r="BU24" s="477"/>
      <c r="BV24" s="196">
        <v>1</v>
      </c>
      <c r="BW24" s="311" t="s">
        <v>106</v>
      </c>
      <c r="BX24" s="158"/>
      <c r="BY24" s="158"/>
      <c r="BZ24" s="158"/>
      <c r="CA24" s="477"/>
      <c r="CB24" s="477"/>
      <c r="CC24" s="477"/>
    </row>
    <row r="25" spans="1:81" ht="15" customHeight="1">
      <c r="A25" s="223"/>
      <c r="B25" s="224"/>
      <c r="C25" s="2"/>
      <c r="D25" s="221" t="s">
        <v>107</v>
      </c>
      <c r="E25" s="128">
        <v>4</v>
      </c>
      <c r="F25" s="129">
        <v>13</v>
      </c>
      <c r="G25" s="219">
        <f t="shared" si="34"/>
        <v>-9</v>
      </c>
      <c r="H25" s="125">
        <v>0</v>
      </c>
      <c r="I25" s="431" t="s">
        <v>322</v>
      </c>
      <c r="J25" s="126"/>
      <c r="K25" s="126"/>
      <c r="L25" s="126"/>
      <c r="M25" s="126"/>
      <c r="N25" s="126"/>
      <c r="O25" s="127"/>
      <c r="P25" s="11"/>
      <c r="Q25" s="221" t="s">
        <v>111</v>
      </c>
      <c r="R25" s="128">
        <v>17</v>
      </c>
      <c r="S25" s="129">
        <v>21</v>
      </c>
      <c r="T25" s="219">
        <f t="shared" si="30"/>
        <v>-4</v>
      </c>
      <c r="U25" s="125">
        <v>1</v>
      </c>
      <c r="V25" s="31"/>
      <c r="W25" s="130"/>
      <c r="X25" s="130"/>
      <c r="Y25" s="130"/>
      <c r="Z25" s="130"/>
      <c r="AA25" s="130"/>
      <c r="AB25" s="131"/>
      <c r="AC25" s="11"/>
      <c r="AD25" s="221" t="s">
        <v>112</v>
      </c>
      <c r="AE25" s="128">
        <v>21</v>
      </c>
      <c r="AF25" s="129">
        <v>30</v>
      </c>
      <c r="AG25" s="219">
        <f t="shared" si="31"/>
        <v>-9</v>
      </c>
      <c r="AH25" s="125">
        <v>1</v>
      </c>
      <c r="AI25" s="31"/>
      <c r="AJ25" s="88"/>
      <c r="AK25" s="88"/>
      <c r="AL25" s="88"/>
      <c r="AM25" s="88"/>
      <c r="AN25" s="88"/>
      <c r="AO25" s="89"/>
      <c r="AP25" s="11"/>
      <c r="AQ25" s="221" t="s">
        <v>112</v>
      </c>
      <c r="AR25" s="128">
        <v>35</v>
      </c>
      <c r="AS25" s="129">
        <v>44</v>
      </c>
      <c r="AT25" s="219">
        <f t="shared" si="32"/>
        <v>-9</v>
      </c>
      <c r="AU25" s="125">
        <v>1</v>
      </c>
      <c r="AV25" s="31"/>
      <c r="AW25" s="269"/>
      <c r="AX25" s="88"/>
      <c r="AY25" s="88"/>
      <c r="AZ25" s="88"/>
      <c r="BA25" s="88"/>
      <c r="BB25" s="89"/>
      <c r="BC25" s="11"/>
      <c r="BD25" s="221" t="s">
        <v>112</v>
      </c>
      <c r="BE25" s="128">
        <v>47</v>
      </c>
      <c r="BF25" s="129">
        <v>57</v>
      </c>
      <c r="BG25" s="219">
        <f t="shared" si="33"/>
        <v>-10</v>
      </c>
      <c r="BH25" s="125">
        <v>1</v>
      </c>
      <c r="BI25" s="31"/>
      <c r="BJ25" s="88"/>
      <c r="BK25" s="88"/>
      <c r="BL25" s="88"/>
      <c r="BM25" s="88"/>
      <c r="BN25" s="88"/>
      <c r="BO25" s="89"/>
      <c r="BP25" s="11"/>
      <c r="BQ25" s="80"/>
      <c r="BR25" s="477"/>
      <c r="BS25" s="477"/>
      <c r="BT25" s="477"/>
      <c r="BU25" s="477"/>
      <c r="BV25" s="196">
        <v>2</v>
      </c>
      <c r="BW25" s="311" t="s">
        <v>268</v>
      </c>
      <c r="BX25" s="158"/>
      <c r="BY25" s="158"/>
      <c r="BZ25" s="158"/>
      <c r="CA25" s="477"/>
      <c r="CB25" s="477"/>
      <c r="CC25" s="477"/>
    </row>
    <row r="26" spans="1:81" ht="15" customHeight="1">
      <c r="A26" s="223"/>
      <c r="B26" s="224"/>
      <c r="C26" s="2"/>
      <c r="D26" s="221" t="s">
        <v>111</v>
      </c>
      <c r="E26" s="128">
        <v>4</v>
      </c>
      <c r="F26" s="129">
        <v>13</v>
      </c>
      <c r="G26" s="219">
        <f t="shared" si="34"/>
        <v>-9</v>
      </c>
      <c r="H26" s="125">
        <v>0</v>
      </c>
      <c r="I26" s="431" t="s">
        <v>323</v>
      </c>
      <c r="J26" s="126"/>
      <c r="K26" s="126"/>
      <c r="L26" s="126"/>
      <c r="M26" s="126"/>
      <c r="N26" s="126"/>
      <c r="O26" s="127"/>
      <c r="P26" s="11"/>
      <c r="Q26" s="221" t="s">
        <v>129</v>
      </c>
      <c r="R26" s="128">
        <v>16</v>
      </c>
      <c r="S26" s="129">
        <v>26</v>
      </c>
      <c r="T26" s="219">
        <f t="shared" si="30"/>
        <v>-10</v>
      </c>
      <c r="U26" s="125">
        <v>0</v>
      </c>
      <c r="V26" s="31"/>
      <c r="W26" s="130"/>
      <c r="X26" s="130"/>
      <c r="Y26" s="130"/>
      <c r="Z26" s="130"/>
      <c r="AA26" s="130"/>
      <c r="AB26" s="131"/>
      <c r="AC26" s="11"/>
      <c r="AD26" s="221" t="s">
        <v>116</v>
      </c>
      <c r="AE26" s="128">
        <v>14</v>
      </c>
      <c r="AF26" s="129">
        <v>26</v>
      </c>
      <c r="AG26" s="219">
        <f t="shared" si="31"/>
        <v>-12</v>
      </c>
      <c r="AH26" s="125">
        <v>1</v>
      </c>
      <c r="AI26" s="31"/>
      <c r="AJ26" s="88"/>
      <c r="AK26" s="88"/>
      <c r="AL26" s="88"/>
      <c r="AM26" s="88"/>
      <c r="AN26" s="88"/>
      <c r="AO26" s="89"/>
      <c r="AP26" s="11"/>
      <c r="AQ26" s="221" t="s">
        <v>129</v>
      </c>
      <c r="AR26" s="128">
        <v>24</v>
      </c>
      <c r="AS26" s="129">
        <v>43</v>
      </c>
      <c r="AT26" s="219">
        <f t="shared" si="32"/>
        <v>-19</v>
      </c>
      <c r="AU26" s="125">
        <v>1</v>
      </c>
      <c r="AV26" s="31"/>
      <c r="AW26" s="269"/>
      <c r="AX26" s="88"/>
      <c r="AY26" s="88"/>
      <c r="AZ26" s="88"/>
      <c r="BA26" s="88"/>
      <c r="BB26" s="89"/>
      <c r="BC26" s="11"/>
      <c r="BD26" s="221" t="s">
        <v>129</v>
      </c>
      <c r="BE26" s="128">
        <v>24</v>
      </c>
      <c r="BF26" s="129">
        <v>43</v>
      </c>
      <c r="BG26" s="219">
        <f t="shared" si="33"/>
        <v>-19</v>
      </c>
      <c r="BH26" s="125">
        <v>1</v>
      </c>
      <c r="BI26" s="31"/>
      <c r="BJ26" s="88"/>
      <c r="BK26" s="88"/>
      <c r="BL26" s="88"/>
      <c r="BM26" s="88"/>
      <c r="BN26" s="88"/>
      <c r="BO26" s="89"/>
      <c r="BP26" s="11"/>
      <c r="BQ26" s="80"/>
      <c r="BR26" s="477"/>
      <c r="BS26" s="477"/>
      <c r="BT26" s="477"/>
      <c r="BU26" s="477"/>
      <c r="BV26" s="196">
        <v>3</v>
      </c>
      <c r="BW26" s="311" t="s">
        <v>108</v>
      </c>
      <c r="BX26" s="158"/>
      <c r="BY26" s="158"/>
      <c r="BZ26" s="158"/>
      <c r="CA26" s="477"/>
      <c r="CB26" s="477"/>
      <c r="CC26" s="477" t="s">
        <v>390</v>
      </c>
    </row>
    <row r="27" spans="1:81" ht="15" customHeight="1">
      <c r="A27" s="223"/>
      <c r="B27" s="224"/>
      <c r="C27" s="2"/>
      <c r="D27" s="221" t="s">
        <v>119</v>
      </c>
      <c r="E27" s="128">
        <v>4</v>
      </c>
      <c r="F27" s="129">
        <v>13</v>
      </c>
      <c r="G27" s="219">
        <f t="shared" si="34"/>
        <v>-9</v>
      </c>
      <c r="H27" s="125">
        <v>0</v>
      </c>
      <c r="I27" s="431" t="s">
        <v>327</v>
      </c>
      <c r="J27" s="126"/>
      <c r="K27" s="126"/>
      <c r="L27" s="126"/>
      <c r="M27" s="126"/>
      <c r="N27" s="126"/>
      <c r="O27" s="127"/>
      <c r="P27" s="11"/>
      <c r="Q27" s="221" t="s">
        <v>107</v>
      </c>
      <c r="R27" s="128">
        <v>12</v>
      </c>
      <c r="S27" s="129">
        <v>26</v>
      </c>
      <c r="T27" s="219">
        <f t="shared" si="30"/>
        <v>-14</v>
      </c>
      <c r="U27" s="125">
        <v>0</v>
      </c>
      <c r="V27" s="31"/>
      <c r="W27" s="130"/>
      <c r="X27" s="130"/>
      <c r="Y27" s="130"/>
      <c r="Z27" s="130"/>
      <c r="AA27" s="130"/>
      <c r="AB27" s="131"/>
      <c r="AC27" s="11"/>
      <c r="AD27" s="221" t="s">
        <v>107</v>
      </c>
      <c r="AE27" s="128">
        <v>17</v>
      </c>
      <c r="AF27" s="129">
        <v>36</v>
      </c>
      <c r="AG27" s="219">
        <f t="shared" si="31"/>
        <v>-19</v>
      </c>
      <c r="AH27" s="125">
        <v>0</v>
      </c>
      <c r="AI27" s="31"/>
      <c r="AJ27" s="88"/>
      <c r="AK27" s="88"/>
      <c r="AL27" s="88"/>
      <c r="AM27" s="88"/>
      <c r="AN27" s="88"/>
      <c r="AO27" s="89"/>
      <c r="AP27" s="11"/>
      <c r="AQ27" s="221" t="s">
        <v>116</v>
      </c>
      <c r="AR27" s="128">
        <v>15</v>
      </c>
      <c r="AS27" s="129">
        <v>39</v>
      </c>
      <c r="AT27" s="219">
        <f t="shared" si="32"/>
        <v>-24</v>
      </c>
      <c r="AU27" s="125">
        <v>1</v>
      </c>
      <c r="AV27" s="31"/>
      <c r="AW27" s="88"/>
      <c r="AX27" s="88"/>
      <c r="AY27" s="88"/>
      <c r="AZ27" s="88"/>
      <c r="BA27" s="88"/>
      <c r="BB27" s="89"/>
      <c r="BC27" s="11"/>
      <c r="BD27" s="221" t="s">
        <v>116</v>
      </c>
      <c r="BE27" s="128">
        <v>15</v>
      </c>
      <c r="BF27" s="129">
        <v>39</v>
      </c>
      <c r="BG27" s="219">
        <f t="shared" si="33"/>
        <v>-24</v>
      </c>
      <c r="BH27" s="125">
        <v>1</v>
      </c>
      <c r="BI27" s="31"/>
      <c r="BJ27" s="88"/>
      <c r="BK27" s="88"/>
      <c r="BL27" s="88"/>
      <c r="BM27" s="88"/>
      <c r="BN27" s="88"/>
      <c r="BO27" s="89"/>
      <c r="BP27" s="11"/>
      <c r="BQ27" s="80"/>
      <c r="BR27" s="477"/>
      <c r="BS27" s="477"/>
      <c r="BT27" s="477"/>
      <c r="BU27" s="477"/>
      <c r="BV27" s="196">
        <v>4</v>
      </c>
      <c r="BW27" s="311" t="s">
        <v>111</v>
      </c>
      <c r="BX27" s="158"/>
      <c r="BY27" s="158"/>
      <c r="BZ27" s="158"/>
      <c r="CA27" s="477"/>
      <c r="CB27" s="477"/>
      <c r="CC27" s="477" t="s">
        <v>391</v>
      </c>
    </row>
    <row r="28" spans="1:81" ht="15" customHeight="1">
      <c r="A28" s="223"/>
      <c r="B28" s="224"/>
      <c r="C28" s="2"/>
      <c r="D28" s="221" t="s">
        <v>109</v>
      </c>
      <c r="E28" s="128">
        <v>0</v>
      </c>
      <c r="F28" s="129">
        <v>13</v>
      </c>
      <c r="G28" s="219">
        <f t="shared" si="34"/>
        <v>-13</v>
      </c>
      <c r="H28" s="125">
        <v>0</v>
      </c>
      <c r="I28" s="431" t="s">
        <v>329</v>
      </c>
      <c r="J28" s="126"/>
      <c r="K28" s="126"/>
      <c r="L28" s="126"/>
      <c r="M28" s="126"/>
      <c r="N28" s="126"/>
      <c r="O28" s="127"/>
      <c r="P28" s="11"/>
      <c r="Q28" s="221" t="s">
        <v>109</v>
      </c>
      <c r="R28" s="128">
        <v>0</v>
      </c>
      <c r="S28" s="129">
        <v>26</v>
      </c>
      <c r="T28" s="219">
        <f t="shared" si="30"/>
        <v>-26</v>
      </c>
      <c r="U28" s="125">
        <v>0</v>
      </c>
      <c r="V28" s="31"/>
      <c r="W28" s="130"/>
      <c r="X28" s="130"/>
      <c r="Y28" s="130"/>
      <c r="Z28" s="130"/>
      <c r="AA28" s="130"/>
      <c r="AB28" s="131"/>
      <c r="AC28" s="11"/>
      <c r="AD28" s="221" t="s">
        <v>109</v>
      </c>
      <c r="AE28" s="128">
        <v>0</v>
      </c>
      <c r="AF28" s="129">
        <v>26</v>
      </c>
      <c r="AG28" s="219">
        <f t="shared" si="31"/>
        <v>-26</v>
      </c>
      <c r="AH28" s="125">
        <v>0</v>
      </c>
      <c r="AI28" s="31"/>
      <c r="AJ28" s="88"/>
      <c r="AK28" s="88"/>
      <c r="AL28" s="88"/>
      <c r="AM28" s="88"/>
      <c r="AN28" s="88"/>
      <c r="AO28" s="89"/>
      <c r="AP28" s="11"/>
      <c r="AQ28" s="221" t="s">
        <v>109</v>
      </c>
      <c r="AR28" s="128">
        <v>0</v>
      </c>
      <c r="AS28" s="129">
        <v>26</v>
      </c>
      <c r="AT28" s="219">
        <f t="shared" si="32"/>
        <v>-26</v>
      </c>
      <c r="AU28" s="125">
        <v>0</v>
      </c>
      <c r="AV28" s="31"/>
      <c r="AW28" s="88"/>
      <c r="AX28" s="88"/>
      <c r="AY28" s="88"/>
      <c r="AZ28" s="88"/>
      <c r="BA28" s="88"/>
      <c r="BB28" s="89"/>
      <c r="BC28" s="11"/>
      <c r="BD28" s="221" t="s">
        <v>109</v>
      </c>
      <c r="BE28" s="128">
        <v>0</v>
      </c>
      <c r="BF28" s="129">
        <v>26</v>
      </c>
      <c r="BG28" s="219">
        <f t="shared" si="33"/>
        <v>-26</v>
      </c>
      <c r="BH28" s="125">
        <v>0</v>
      </c>
      <c r="BI28" s="31"/>
      <c r="BJ28" s="88"/>
      <c r="BK28" s="88"/>
      <c r="BL28" s="88"/>
      <c r="BM28" s="88"/>
      <c r="BN28" s="88"/>
      <c r="BO28" s="89"/>
      <c r="BP28" s="11"/>
      <c r="BQ28" s="80"/>
      <c r="BR28" s="477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</row>
    <row r="29" spans="1:69" ht="15" customHeight="1">
      <c r="A29" s="223"/>
      <c r="B29" s="224"/>
      <c r="C29" s="2"/>
      <c r="D29" s="221" t="s">
        <v>116</v>
      </c>
      <c r="E29" s="128">
        <v>0</v>
      </c>
      <c r="F29" s="129">
        <v>13</v>
      </c>
      <c r="G29" s="219">
        <f t="shared" si="34"/>
        <v>-13</v>
      </c>
      <c r="H29" s="125">
        <v>0</v>
      </c>
      <c r="I29" s="431" t="s">
        <v>328</v>
      </c>
      <c r="J29" s="126"/>
      <c r="K29" s="126"/>
      <c r="L29" s="126"/>
      <c r="M29" s="126"/>
      <c r="N29" s="126"/>
      <c r="O29" s="127"/>
      <c r="P29" s="11"/>
      <c r="Q29" s="221" t="s">
        <v>117</v>
      </c>
      <c r="R29" s="128">
        <v>0</v>
      </c>
      <c r="S29" s="129">
        <v>26</v>
      </c>
      <c r="T29" s="219">
        <f t="shared" si="30"/>
        <v>-26</v>
      </c>
      <c r="U29" s="125">
        <v>0</v>
      </c>
      <c r="V29" s="31"/>
      <c r="W29" s="130"/>
      <c r="X29" s="130"/>
      <c r="Y29" s="130"/>
      <c r="Z29" s="130"/>
      <c r="AA29" s="130"/>
      <c r="AB29" s="131"/>
      <c r="AC29" s="11"/>
      <c r="AD29" s="221" t="s">
        <v>117</v>
      </c>
      <c r="AE29" s="128">
        <v>0</v>
      </c>
      <c r="AF29" s="129">
        <v>26</v>
      </c>
      <c r="AG29" s="219">
        <f t="shared" si="31"/>
        <v>-26</v>
      </c>
      <c r="AH29" s="125">
        <v>0</v>
      </c>
      <c r="AI29" s="31"/>
      <c r="AJ29" s="88"/>
      <c r="AK29" s="88"/>
      <c r="AL29" s="88"/>
      <c r="AM29" s="88"/>
      <c r="AN29" s="88"/>
      <c r="AO29" s="89"/>
      <c r="AP29" s="11"/>
      <c r="AQ29" s="221" t="s">
        <v>117</v>
      </c>
      <c r="AR29" s="128">
        <v>0</v>
      </c>
      <c r="AS29" s="129">
        <v>26</v>
      </c>
      <c r="AT29" s="219">
        <f t="shared" si="32"/>
        <v>-26</v>
      </c>
      <c r="AU29" s="125">
        <v>0</v>
      </c>
      <c r="AV29" s="31"/>
      <c r="AW29" s="88"/>
      <c r="AX29" s="88"/>
      <c r="AY29" s="88"/>
      <c r="AZ29" s="88"/>
      <c r="BA29" s="88"/>
      <c r="BB29" s="89"/>
      <c r="BC29" s="11"/>
      <c r="BD29" s="221" t="s">
        <v>117</v>
      </c>
      <c r="BE29" s="128">
        <v>0</v>
      </c>
      <c r="BF29" s="129">
        <v>26</v>
      </c>
      <c r="BG29" s="219">
        <f t="shared" si="33"/>
        <v>-26</v>
      </c>
      <c r="BH29" s="125">
        <v>0</v>
      </c>
      <c r="BI29" s="31"/>
      <c r="BJ29" s="88"/>
      <c r="BK29" s="88"/>
      <c r="BL29" s="88"/>
      <c r="BM29" s="88"/>
      <c r="BN29" s="88"/>
      <c r="BO29" s="89"/>
      <c r="BP29" s="11"/>
      <c r="BQ29" s="80"/>
    </row>
    <row r="30" spans="1:69" ht="15" customHeight="1">
      <c r="A30" s="223"/>
      <c r="B30" s="224"/>
      <c r="C30" s="2"/>
      <c r="D30" s="221" t="s">
        <v>117</v>
      </c>
      <c r="E30" s="128">
        <v>0</v>
      </c>
      <c r="F30" s="129">
        <v>13</v>
      </c>
      <c r="G30" s="219">
        <f t="shared" si="34"/>
        <v>-13</v>
      </c>
      <c r="H30" s="125">
        <v>0</v>
      </c>
      <c r="I30" s="431" t="s">
        <v>329</v>
      </c>
      <c r="J30" s="126"/>
      <c r="K30" s="126"/>
      <c r="L30" s="126"/>
      <c r="M30" s="126"/>
      <c r="N30" s="126"/>
      <c r="O30" s="127"/>
      <c r="P30" s="11"/>
      <c r="Q30" s="83"/>
      <c r="R30" s="128"/>
      <c r="S30" s="129"/>
      <c r="T30" s="103"/>
      <c r="U30" s="125"/>
      <c r="V30" s="31"/>
      <c r="W30" s="130"/>
      <c r="X30" s="130"/>
      <c r="Y30" s="130"/>
      <c r="Z30" s="130"/>
      <c r="AA30" s="130"/>
      <c r="AB30" s="131"/>
      <c r="AC30" s="11"/>
      <c r="AD30" s="79"/>
      <c r="AE30" s="101"/>
      <c r="AF30" s="102"/>
      <c r="AG30" s="103"/>
      <c r="AH30" s="104"/>
      <c r="AI30" s="31"/>
      <c r="AJ30" s="88"/>
      <c r="AK30" s="88"/>
      <c r="AL30" s="88"/>
      <c r="AM30" s="88"/>
      <c r="AN30" s="88"/>
      <c r="AO30" s="89"/>
      <c r="AP30" s="11"/>
      <c r="AQ30" s="79"/>
      <c r="AR30" s="101"/>
      <c r="AS30" s="102"/>
      <c r="AT30" s="103"/>
      <c r="AU30" s="104"/>
      <c r="AV30" s="31"/>
      <c r="AW30" s="88"/>
      <c r="AX30" s="88"/>
      <c r="AY30" s="88"/>
      <c r="AZ30" s="88"/>
      <c r="BA30" s="88"/>
      <c r="BB30" s="89"/>
      <c r="BC30" s="11"/>
      <c r="BD30" s="79"/>
      <c r="BE30" s="101"/>
      <c r="BF30" s="102"/>
      <c r="BG30" s="103"/>
      <c r="BH30" s="104"/>
      <c r="BI30" s="31"/>
      <c r="BJ30" s="88"/>
      <c r="BK30" s="88"/>
      <c r="BL30" s="88"/>
      <c r="BM30" s="88"/>
      <c r="BN30" s="88"/>
      <c r="BO30" s="89"/>
      <c r="BP30" s="11"/>
      <c r="BQ30" s="80"/>
    </row>
    <row r="31" ht="15" customHeight="1">
      <c r="BQ31" s="80"/>
    </row>
    <row r="32" ht="15" customHeight="1">
      <c r="BQ32" s="80"/>
    </row>
    <row r="33" ht="15" customHeight="1">
      <c r="BQ33" s="80"/>
    </row>
    <row r="34" ht="15" customHeight="1">
      <c r="BQ34" s="80"/>
    </row>
    <row r="35" ht="15" customHeight="1">
      <c r="BQ35" s="8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 thickBot="1"/>
    <row r="49" spans="4:68" ht="15" customHeight="1">
      <c r="D49" s="188"/>
      <c r="E49" s="189"/>
      <c r="F49" s="189"/>
      <c r="G49" s="190"/>
      <c r="H49" s="189"/>
      <c r="I49" s="190"/>
      <c r="J49" s="191"/>
      <c r="K49" s="191"/>
      <c r="L49" s="191"/>
      <c r="M49" s="191"/>
      <c r="N49" s="191"/>
      <c r="O49" s="191"/>
      <c r="P49" s="192"/>
      <c r="Q49" s="192"/>
      <c r="R49" s="189"/>
      <c r="S49" s="189"/>
      <c r="T49" s="190"/>
      <c r="U49" s="189"/>
      <c r="V49" s="190"/>
      <c r="W49" s="193"/>
      <c r="X49" s="193"/>
      <c r="Y49" s="193"/>
      <c r="Z49" s="193"/>
      <c r="AA49" s="193"/>
      <c r="AB49" s="193"/>
      <c r="AC49" s="192"/>
      <c r="AD49" s="192"/>
      <c r="AE49" s="190"/>
      <c r="AF49" s="190"/>
      <c r="AG49" s="190"/>
      <c r="AH49" s="190"/>
      <c r="AI49" s="190"/>
      <c r="AJ49" s="194"/>
      <c r="AK49" s="194"/>
      <c r="AL49" s="194"/>
      <c r="AM49" s="194"/>
      <c r="AN49" s="194"/>
      <c r="AO49" s="194"/>
      <c r="AP49" s="192"/>
      <c r="AQ49" s="192"/>
      <c r="AR49" s="190"/>
      <c r="AS49" s="190"/>
      <c r="AT49" s="190"/>
      <c r="AU49" s="190"/>
      <c r="AV49" s="190"/>
      <c r="AW49" s="194"/>
      <c r="AX49" s="194"/>
      <c r="AY49" s="194"/>
      <c r="AZ49" s="194"/>
      <c r="BA49" s="194"/>
      <c r="BB49" s="194"/>
      <c r="BC49" s="192"/>
      <c r="BD49" s="192"/>
      <c r="BE49" s="190"/>
      <c r="BF49" s="190"/>
      <c r="BG49" s="190"/>
      <c r="BH49" s="190"/>
      <c r="BI49" s="190"/>
      <c r="BJ49" s="194"/>
      <c r="BK49" s="194"/>
      <c r="BL49" s="194"/>
      <c r="BM49" s="194"/>
      <c r="BN49" s="194"/>
      <c r="BO49" s="194"/>
      <c r="BP49" s="195"/>
    </row>
    <row r="50" spans="4:68" ht="15" customHeight="1">
      <c r="D50" s="181"/>
      <c r="E50" s="182"/>
      <c r="F50" s="182"/>
      <c r="G50" s="183"/>
      <c r="H50" s="182"/>
      <c r="I50" s="183"/>
      <c r="J50" s="184"/>
      <c r="K50" s="184"/>
      <c r="L50" s="184"/>
      <c r="M50" s="184"/>
      <c r="N50" s="184"/>
      <c r="O50" s="184"/>
      <c r="P50" s="185"/>
      <c r="Q50" s="185"/>
      <c r="R50" s="182"/>
      <c r="S50" s="182"/>
      <c r="T50" s="183"/>
      <c r="U50" s="182"/>
      <c r="V50" s="183"/>
      <c r="W50" s="186"/>
      <c r="X50" s="186"/>
      <c r="Y50" s="186"/>
      <c r="Z50" s="186"/>
      <c r="AA50" s="186"/>
      <c r="AB50" s="186"/>
      <c r="AC50" s="185"/>
      <c r="AD50" s="185"/>
      <c r="AE50" s="183"/>
      <c r="AF50" s="183"/>
      <c r="AG50" s="183"/>
      <c r="AH50" s="183"/>
      <c r="AI50" s="183"/>
      <c r="AJ50" s="187"/>
      <c r="AK50" s="187"/>
      <c r="AL50" s="187"/>
      <c r="AM50" s="187"/>
      <c r="AN50" s="187"/>
      <c r="AO50" s="187"/>
      <c r="AP50" s="185"/>
      <c r="AQ50" s="185"/>
      <c r="AR50" s="183"/>
      <c r="AS50" s="183"/>
      <c r="AT50" s="183"/>
      <c r="AU50" s="183"/>
      <c r="AV50" s="183"/>
      <c r="AW50" s="187"/>
      <c r="AX50" s="187"/>
      <c r="AY50" s="187"/>
      <c r="AZ50" s="187"/>
      <c r="BA50" s="187"/>
      <c r="BB50" s="187"/>
      <c r="BC50" s="185"/>
      <c r="BD50" s="185"/>
      <c r="BE50" s="183"/>
      <c r="BF50" s="183"/>
      <c r="BG50" s="183"/>
      <c r="BH50" s="183"/>
      <c r="BI50" s="183"/>
      <c r="BJ50" s="187"/>
      <c r="BK50" s="187"/>
      <c r="BL50" s="187"/>
      <c r="BM50" s="187"/>
      <c r="BN50" s="187"/>
      <c r="BO50" s="187"/>
      <c r="BP50" s="80"/>
    </row>
    <row r="51" spans="4:68" ht="15" customHeight="1">
      <c r="D51" s="181"/>
      <c r="E51" s="182"/>
      <c r="F51" s="182"/>
      <c r="G51" s="183"/>
      <c r="H51" s="182"/>
      <c r="I51" s="183"/>
      <c r="J51" s="184"/>
      <c r="K51" s="184"/>
      <c r="L51" s="184"/>
      <c r="M51" s="184"/>
      <c r="N51" s="184"/>
      <c r="O51" s="184"/>
      <c r="P51" s="185"/>
      <c r="Q51" s="185"/>
      <c r="R51" s="182"/>
      <c r="S51" s="182"/>
      <c r="T51" s="183"/>
      <c r="U51" s="182"/>
      <c r="V51" s="183"/>
      <c r="W51" s="186"/>
      <c r="X51" s="186"/>
      <c r="Y51" s="186"/>
      <c r="Z51" s="186"/>
      <c r="AA51" s="186"/>
      <c r="AB51" s="186"/>
      <c r="AC51" s="185"/>
      <c r="AD51" s="185"/>
      <c r="AE51" s="183"/>
      <c r="AF51" s="183"/>
      <c r="AG51" s="183"/>
      <c r="AH51" s="183"/>
      <c r="AI51" s="183"/>
      <c r="AJ51" s="187"/>
      <c r="AK51" s="187"/>
      <c r="AL51" s="187"/>
      <c r="AM51" s="187"/>
      <c r="AN51" s="187"/>
      <c r="AO51" s="187"/>
      <c r="AP51" s="185"/>
      <c r="AQ51" s="185"/>
      <c r="AR51" s="183"/>
      <c r="AS51" s="183"/>
      <c r="AT51" s="183"/>
      <c r="AU51" s="183"/>
      <c r="AV51" s="183"/>
      <c r="AW51" s="187"/>
      <c r="AX51" s="187"/>
      <c r="AY51" s="187"/>
      <c r="AZ51" s="187"/>
      <c r="BA51" s="187"/>
      <c r="BB51" s="187"/>
      <c r="BC51" s="185"/>
      <c r="BD51" s="185"/>
      <c r="BE51" s="183"/>
      <c r="BF51" s="183"/>
      <c r="BG51" s="183"/>
      <c r="BH51" s="183"/>
      <c r="BI51" s="183"/>
      <c r="BJ51" s="187"/>
      <c r="BK51" s="187"/>
      <c r="BL51" s="187"/>
      <c r="BM51" s="187"/>
      <c r="BN51" s="187"/>
      <c r="BO51" s="187"/>
      <c r="BP51" s="80"/>
    </row>
    <row r="52" spans="4:68" ht="15" customHeight="1">
      <c r="D52" s="181"/>
      <c r="E52" s="182"/>
      <c r="F52" s="182"/>
      <c r="G52" s="183"/>
      <c r="H52" s="182"/>
      <c r="I52" s="183"/>
      <c r="J52" s="184"/>
      <c r="K52" s="184"/>
      <c r="L52" s="184"/>
      <c r="M52" s="184"/>
      <c r="N52" s="184"/>
      <c r="O52" s="184"/>
      <c r="P52" s="185"/>
      <c r="Q52" s="185"/>
      <c r="R52" s="182"/>
      <c r="S52" s="182"/>
      <c r="T52" s="183"/>
      <c r="U52" s="182"/>
      <c r="V52" s="183"/>
      <c r="W52" s="186"/>
      <c r="X52" s="186"/>
      <c r="Y52" s="186"/>
      <c r="Z52" s="186"/>
      <c r="AA52" s="186"/>
      <c r="AB52" s="186"/>
      <c r="AC52" s="185"/>
      <c r="AD52" s="185"/>
      <c r="AE52" s="183"/>
      <c r="AF52" s="183"/>
      <c r="AG52" s="183"/>
      <c r="AH52" s="183"/>
      <c r="AI52" s="183"/>
      <c r="AJ52" s="187"/>
      <c r="AK52" s="187"/>
      <c r="AL52" s="187"/>
      <c r="AM52" s="187"/>
      <c r="AN52" s="187"/>
      <c r="AO52" s="187"/>
      <c r="AP52" s="185"/>
      <c r="AQ52" s="185"/>
      <c r="AR52" s="183"/>
      <c r="AS52" s="183"/>
      <c r="AT52" s="183"/>
      <c r="AU52" s="183"/>
      <c r="AV52" s="183"/>
      <c r="AW52" s="187"/>
      <c r="AX52" s="187"/>
      <c r="AY52" s="187"/>
      <c r="AZ52" s="187"/>
      <c r="BA52" s="187"/>
      <c r="BB52" s="187"/>
      <c r="BC52" s="185"/>
      <c r="BD52" s="185"/>
      <c r="BE52" s="183"/>
      <c r="BF52" s="183"/>
      <c r="BG52" s="183"/>
      <c r="BH52" s="183"/>
      <c r="BI52" s="183"/>
      <c r="BJ52" s="187"/>
      <c r="BK52" s="187"/>
      <c r="BL52" s="187"/>
      <c r="BM52" s="187"/>
      <c r="BN52" s="187"/>
      <c r="BO52" s="187"/>
      <c r="BP52" s="80"/>
    </row>
    <row r="53" spans="4:68" ht="15" customHeight="1">
      <c r="D53" s="181"/>
      <c r="E53" s="182"/>
      <c r="F53" s="182"/>
      <c r="G53" s="183"/>
      <c r="H53" s="182"/>
      <c r="I53" s="183"/>
      <c r="J53" s="184"/>
      <c r="K53" s="184"/>
      <c r="L53" s="184"/>
      <c r="M53" s="184"/>
      <c r="N53" s="184"/>
      <c r="O53" s="184"/>
      <c r="P53" s="185"/>
      <c r="Q53" s="185"/>
      <c r="R53" s="182"/>
      <c r="S53" s="182"/>
      <c r="T53" s="183"/>
      <c r="U53" s="182"/>
      <c r="V53" s="183"/>
      <c r="W53" s="186"/>
      <c r="X53" s="186"/>
      <c r="Y53" s="186"/>
      <c r="Z53" s="186"/>
      <c r="AA53" s="186"/>
      <c r="AB53" s="186"/>
      <c r="AC53" s="185"/>
      <c r="AD53" s="185"/>
      <c r="AE53" s="183"/>
      <c r="AF53" s="183"/>
      <c r="AG53" s="183"/>
      <c r="AH53" s="183"/>
      <c r="AI53" s="183"/>
      <c r="AJ53" s="187"/>
      <c r="AK53" s="187"/>
      <c r="AL53" s="187"/>
      <c r="AM53" s="187"/>
      <c r="AN53" s="187"/>
      <c r="AO53" s="187"/>
      <c r="AP53" s="185"/>
      <c r="AQ53" s="185"/>
      <c r="AR53" s="183"/>
      <c r="AS53" s="183"/>
      <c r="AT53" s="183"/>
      <c r="AU53" s="183"/>
      <c r="AV53" s="183"/>
      <c r="AW53" s="187"/>
      <c r="AX53" s="187"/>
      <c r="AY53" s="187"/>
      <c r="AZ53" s="187"/>
      <c r="BA53" s="187"/>
      <c r="BB53" s="187"/>
      <c r="BC53" s="185"/>
      <c r="BD53" s="185"/>
      <c r="BE53" s="183"/>
      <c r="BF53" s="183"/>
      <c r="BG53" s="183"/>
      <c r="BH53" s="183"/>
      <c r="BI53" s="183"/>
      <c r="BJ53" s="187"/>
      <c r="BK53" s="187"/>
      <c r="BL53" s="187"/>
      <c r="BM53" s="187"/>
      <c r="BN53" s="187"/>
      <c r="BO53" s="187"/>
      <c r="BP53" s="80"/>
    </row>
    <row r="54" spans="4:68" ht="15" customHeight="1">
      <c r="D54" s="181"/>
      <c r="E54" s="182"/>
      <c r="F54" s="182"/>
      <c r="G54" s="183"/>
      <c r="H54" s="182"/>
      <c r="I54" s="183"/>
      <c r="J54" s="184"/>
      <c r="K54" s="184"/>
      <c r="L54" s="184"/>
      <c r="M54" s="184"/>
      <c r="N54" s="184"/>
      <c r="O54" s="184"/>
      <c r="P54" s="185"/>
      <c r="Q54" s="185"/>
      <c r="R54" s="182"/>
      <c r="S54" s="182"/>
      <c r="T54" s="183"/>
      <c r="U54" s="182"/>
      <c r="V54" s="183"/>
      <c r="W54" s="186"/>
      <c r="X54" s="186"/>
      <c r="Y54" s="186"/>
      <c r="Z54" s="186"/>
      <c r="AA54" s="186"/>
      <c r="AB54" s="186"/>
      <c r="AC54" s="185"/>
      <c r="AD54" s="185"/>
      <c r="AE54" s="183"/>
      <c r="AF54" s="183"/>
      <c r="AG54" s="183"/>
      <c r="AH54" s="183"/>
      <c r="AI54" s="183"/>
      <c r="AJ54" s="187"/>
      <c r="AK54" s="187"/>
      <c r="AL54" s="187"/>
      <c r="AM54" s="187"/>
      <c r="AN54" s="187"/>
      <c r="AO54" s="187"/>
      <c r="AP54" s="185"/>
      <c r="AQ54" s="185"/>
      <c r="AR54" s="183"/>
      <c r="AS54" s="183"/>
      <c r="AT54" s="183"/>
      <c r="AU54" s="183"/>
      <c r="AV54" s="183"/>
      <c r="AW54" s="187"/>
      <c r="AX54" s="187"/>
      <c r="AY54" s="187"/>
      <c r="AZ54" s="187"/>
      <c r="BA54" s="187"/>
      <c r="BB54" s="187"/>
      <c r="BC54" s="185"/>
      <c r="BD54" s="185"/>
      <c r="BE54" s="183"/>
      <c r="BF54" s="183"/>
      <c r="BG54" s="183"/>
      <c r="BH54" s="183"/>
      <c r="BI54" s="183"/>
      <c r="BJ54" s="187"/>
      <c r="BK54" s="187"/>
      <c r="BL54" s="187"/>
      <c r="BM54" s="187"/>
      <c r="BN54" s="187"/>
      <c r="BO54" s="187"/>
      <c r="BP54" s="80"/>
    </row>
    <row r="55" spans="4:68" ht="15" customHeight="1">
      <c r="D55" s="181"/>
      <c r="E55" s="182"/>
      <c r="F55" s="182"/>
      <c r="G55" s="183"/>
      <c r="H55" s="182"/>
      <c r="I55" s="183"/>
      <c r="J55" s="184"/>
      <c r="K55" s="184"/>
      <c r="L55" s="184"/>
      <c r="M55" s="184"/>
      <c r="N55" s="184"/>
      <c r="O55" s="184"/>
      <c r="P55" s="185"/>
      <c r="Q55" s="185"/>
      <c r="R55" s="182"/>
      <c r="S55" s="182"/>
      <c r="T55" s="183"/>
      <c r="U55" s="182"/>
      <c r="V55" s="183"/>
      <c r="W55" s="186"/>
      <c r="X55" s="186"/>
      <c r="Y55" s="186"/>
      <c r="Z55" s="186"/>
      <c r="AA55" s="186"/>
      <c r="AB55" s="186"/>
      <c r="AC55" s="185"/>
      <c r="AD55" s="185"/>
      <c r="AE55" s="183"/>
      <c r="AF55" s="183"/>
      <c r="AG55" s="183"/>
      <c r="AH55" s="183"/>
      <c r="AI55" s="183"/>
      <c r="AJ55" s="187"/>
      <c r="AK55" s="187"/>
      <c r="AL55" s="187"/>
      <c r="AM55" s="187"/>
      <c r="AN55" s="187"/>
      <c r="AO55" s="187"/>
      <c r="AP55" s="185"/>
      <c r="AQ55" s="185"/>
      <c r="AR55" s="183"/>
      <c r="AS55" s="183"/>
      <c r="AT55" s="183"/>
      <c r="AU55" s="183"/>
      <c r="AV55" s="183"/>
      <c r="AW55" s="187"/>
      <c r="AX55" s="187"/>
      <c r="AY55" s="187"/>
      <c r="AZ55" s="187"/>
      <c r="BA55" s="187"/>
      <c r="BB55" s="187"/>
      <c r="BC55" s="185"/>
      <c r="BD55" s="185"/>
      <c r="BE55" s="183"/>
      <c r="BF55" s="183"/>
      <c r="BG55" s="183"/>
      <c r="BH55" s="183"/>
      <c r="BI55" s="183"/>
      <c r="BJ55" s="187"/>
      <c r="BK55" s="187"/>
      <c r="BL55" s="187"/>
      <c r="BM55" s="187"/>
      <c r="BN55" s="187"/>
      <c r="BO55" s="187"/>
      <c r="BP55" s="80"/>
    </row>
    <row r="56" spans="4:68" ht="15" customHeight="1">
      <c r="D56" s="181"/>
      <c r="E56" s="182"/>
      <c r="F56" s="182"/>
      <c r="G56" s="183"/>
      <c r="H56" s="182"/>
      <c r="I56" s="183"/>
      <c r="J56" s="184"/>
      <c r="K56" s="184"/>
      <c r="L56" s="184"/>
      <c r="M56" s="184"/>
      <c r="N56" s="184"/>
      <c r="O56" s="184"/>
      <c r="P56" s="185"/>
      <c r="Q56" s="185"/>
      <c r="R56" s="182"/>
      <c r="S56" s="182"/>
      <c r="T56" s="183"/>
      <c r="U56" s="182"/>
      <c r="V56" s="183"/>
      <c r="W56" s="186"/>
      <c r="X56" s="186"/>
      <c r="Y56" s="186"/>
      <c r="Z56" s="186"/>
      <c r="AA56" s="186"/>
      <c r="AB56" s="186"/>
      <c r="AC56" s="185"/>
      <c r="AD56" s="185"/>
      <c r="AE56" s="183"/>
      <c r="AF56" s="183"/>
      <c r="AG56" s="183"/>
      <c r="AH56" s="183"/>
      <c r="AI56" s="183"/>
      <c r="AJ56" s="187"/>
      <c r="AK56" s="187"/>
      <c r="AL56" s="187"/>
      <c r="AM56" s="187"/>
      <c r="AN56" s="187"/>
      <c r="AO56" s="187"/>
      <c r="AP56" s="185"/>
      <c r="AQ56" s="185"/>
      <c r="AR56" s="183"/>
      <c r="AS56" s="183"/>
      <c r="AT56" s="183"/>
      <c r="AU56" s="183"/>
      <c r="AV56" s="183"/>
      <c r="AW56" s="187"/>
      <c r="AX56" s="187"/>
      <c r="AY56" s="187"/>
      <c r="AZ56" s="187"/>
      <c r="BA56" s="187"/>
      <c r="BB56" s="187"/>
      <c r="BC56" s="185"/>
      <c r="BD56" s="185"/>
      <c r="BE56" s="183"/>
      <c r="BF56" s="183"/>
      <c r="BG56" s="183"/>
      <c r="BH56" s="183"/>
      <c r="BI56" s="183"/>
      <c r="BJ56" s="187"/>
      <c r="BK56" s="187"/>
      <c r="BL56" s="187"/>
      <c r="BM56" s="187"/>
      <c r="BN56" s="187"/>
      <c r="BO56" s="187"/>
      <c r="BP56" s="80"/>
    </row>
    <row r="57" spans="4:68" ht="15" customHeight="1"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</row>
    <row r="58" ht="15" customHeight="1"/>
    <row r="59" ht="15" customHeight="1"/>
    <row r="101" ht="13.5" thickBot="1"/>
    <row r="102" ht="12.75">
      <c r="BQ102" s="195"/>
    </row>
    <row r="103" ht="12.75">
      <c r="BQ103" s="80"/>
    </row>
    <row r="104" ht="12.75">
      <c r="BQ104" s="80"/>
    </row>
    <row r="105" ht="12.75">
      <c r="BQ105" s="80"/>
    </row>
    <row r="106" ht="12.75">
      <c r="BQ106" s="80"/>
    </row>
    <row r="107" ht="12.75">
      <c r="BQ107" s="80"/>
    </row>
    <row r="108" ht="12.75">
      <c r="BQ108" s="80"/>
    </row>
    <row r="109" ht="12.75">
      <c r="BQ109" s="80"/>
    </row>
    <row r="110" ht="12.75">
      <c r="BQ110" s="80"/>
    </row>
  </sheetData>
  <sheetProtection password="CF25" sheet="1" objects="1" scenarios="1"/>
  <mergeCells count="63">
    <mergeCell ref="AE12:AE13"/>
    <mergeCell ref="AF12:AF13"/>
    <mergeCell ref="F13:F14"/>
    <mergeCell ref="G13:G14"/>
    <mergeCell ref="BV23:BY23"/>
    <mergeCell ref="Q11:AB11"/>
    <mergeCell ref="Q12:Q13"/>
    <mergeCell ref="R12:R13"/>
    <mergeCell ref="S12:S13"/>
    <mergeCell ref="T12:T13"/>
    <mergeCell ref="BD12:BO12"/>
    <mergeCell ref="AD12:AD13"/>
    <mergeCell ref="A1:B1"/>
    <mergeCell ref="AQ1:BB1"/>
    <mergeCell ref="BD1:BO1"/>
    <mergeCell ref="D1:O1"/>
    <mergeCell ref="Q1:AB1"/>
    <mergeCell ref="AD1:AO1"/>
    <mergeCell ref="BJ2:BK2"/>
    <mergeCell ref="H2:I2"/>
    <mergeCell ref="J2:K2"/>
    <mergeCell ref="W2:X2"/>
    <mergeCell ref="AU2:AV2"/>
    <mergeCell ref="AW2:AX2"/>
    <mergeCell ref="U2:V2"/>
    <mergeCell ref="AG12:AG13"/>
    <mergeCell ref="AQ12:AQ13"/>
    <mergeCell ref="AR12:AR13"/>
    <mergeCell ref="AS12:AS13"/>
    <mergeCell ref="D12:O12"/>
    <mergeCell ref="AH2:AI2"/>
    <mergeCell ref="AJ2:AK2"/>
    <mergeCell ref="AD11:AO11"/>
    <mergeCell ref="D13:D14"/>
    <mergeCell ref="E13:E14"/>
    <mergeCell ref="AT12:AT13"/>
    <mergeCell ref="BR1:CC1"/>
    <mergeCell ref="BU2:BV2"/>
    <mergeCell ref="BX2:BY2"/>
    <mergeCell ref="AQ11:BB11"/>
    <mergeCell ref="BG2:BH2"/>
    <mergeCell ref="BR10:CC10"/>
    <mergeCell ref="BR11:BR12"/>
    <mergeCell ref="BS11:BS12"/>
    <mergeCell ref="BT11:BT12"/>
    <mergeCell ref="CC11:CC12"/>
    <mergeCell ref="BR17:CC17"/>
    <mergeCell ref="BU11:BV12"/>
    <mergeCell ref="BW11:BW12"/>
    <mergeCell ref="BX11:BY12"/>
    <mergeCell ref="BZ11:BZ12"/>
    <mergeCell ref="BR18:BR19"/>
    <mergeCell ref="BS18:BS19"/>
    <mergeCell ref="BT18:BT19"/>
    <mergeCell ref="BU18:BV19"/>
    <mergeCell ref="CA11:CA12"/>
    <mergeCell ref="CB11:CB12"/>
    <mergeCell ref="CB18:CB19"/>
    <mergeCell ref="CC18:CC19"/>
    <mergeCell ref="BW18:BW19"/>
    <mergeCell ref="BX18:BY19"/>
    <mergeCell ref="BZ18:BZ19"/>
    <mergeCell ref="CA18:CA19"/>
  </mergeCells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P69"/>
  <sheetViews>
    <sheetView zoomScalePageLayoutView="0" workbookViewId="0" topLeftCell="D1">
      <selection activeCell="L1" sqref="L1"/>
    </sheetView>
  </sheetViews>
  <sheetFormatPr defaultColWidth="9.140625" defaultRowHeight="12.75"/>
  <cols>
    <col min="1" max="1" width="3.421875" style="3" customWidth="1"/>
    <col min="2" max="2" width="13.57421875" style="3" customWidth="1"/>
    <col min="3" max="3" width="3.57421875" style="3" customWidth="1"/>
    <col min="4" max="4" width="3.421875" style="3" customWidth="1"/>
    <col min="5" max="5" width="23.8515625" style="3" bestFit="1" customWidth="1"/>
    <col min="6" max="6" width="23.140625" style="3" bestFit="1" customWidth="1"/>
    <col min="7" max="7" width="2.7109375" style="3" customWidth="1"/>
    <col min="8" max="8" width="21.7109375" style="3" bestFit="1" customWidth="1"/>
    <col min="9" max="9" width="23.8515625" style="3" bestFit="1" customWidth="1"/>
    <col min="10" max="10" width="18.00390625" style="3" customWidth="1"/>
    <col min="11" max="11" width="12.140625" style="3" bestFit="1" customWidth="1"/>
    <col min="12" max="16384" width="9.140625" style="3" customWidth="1"/>
  </cols>
  <sheetData>
    <row r="1" spans="1:16" ht="30" customHeight="1">
      <c r="A1" s="156"/>
      <c r="B1" s="692" t="s">
        <v>376</v>
      </c>
      <c r="C1" s="692"/>
      <c r="D1" s="692"/>
      <c r="E1" s="692"/>
      <c r="F1" s="692"/>
      <c r="G1" s="692"/>
      <c r="H1" s="692"/>
      <c r="I1" s="156"/>
      <c r="J1" s="156"/>
      <c r="K1" s="156"/>
      <c r="L1" s="158"/>
      <c r="M1" s="158"/>
      <c r="N1" s="158"/>
      <c r="O1" s="158"/>
      <c r="P1" s="158"/>
    </row>
    <row r="2" spans="1:16" ht="39" customHeight="1">
      <c r="A2" s="693"/>
      <c r="B2" s="220" t="s">
        <v>163</v>
      </c>
      <c r="C2" s="520"/>
      <c r="D2" s="694"/>
      <c r="E2" s="220" t="s">
        <v>141</v>
      </c>
      <c r="F2" s="511"/>
      <c r="G2" s="511"/>
      <c r="H2" s="511"/>
      <c r="I2" s="511"/>
      <c r="J2" s="511"/>
      <c r="K2" s="511"/>
      <c r="L2" s="196"/>
      <c r="M2" s="196"/>
      <c r="N2" s="196"/>
      <c r="O2" s="196"/>
      <c r="P2" s="196"/>
    </row>
    <row r="3" spans="1:16" ht="15" customHeight="1">
      <c r="A3" s="693"/>
      <c r="B3" s="224"/>
      <c r="C3" s="520"/>
      <c r="D3" s="695"/>
      <c r="E3" s="521"/>
      <c r="F3" s="243"/>
      <c r="G3" s="511"/>
      <c r="H3" s="511"/>
      <c r="I3" s="511"/>
      <c r="J3" s="511"/>
      <c r="K3" s="511"/>
      <c r="L3" s="196"/>
      <c r="M3" s="196"/>
      <c r="N3" s="196"/>
      <c r="O3" s="196"/>
      <c r="P3" s="196"/>
    </row>
    <row r="4" spans="1:16" ht="15" customHeight="1">
      <c r="A4" s="696"/>
      <c r="B4" s="224"/>
      <c r="C4" s="520"/>
      <c r="D4" s="694"/>
      <c r="E4" s="220" t="s">
        <v>154</v>
      </c>
      <c r="F4" s="220" t="s">
        <v>141</v>
      </c>
      <c r="G4" s="522"/>
      <c r="H4" s="511"/>
      <c r="I4" s="511"/>
      <c r="J4" s="511"/>
      <c r="K4" s="511"/>
      <c r="L4" s="196"/>
      <c r="M4" s="196"/>
      <c r="N4" s="196"/>
      <c r="O4" s="196"/>
      <c r="P4" s="196"/>
    </row>
    <row r="5" spans="1:16" ht="15" customHeight="1">
      <c r="A5" s="696"/>
      <c r="B5" s="224"/>
      <c r="C5" s="520"/>
      <c r="D5" s="695"/>
      <c r="E5" s="521"/>
      <c r="F5" s="511"/>
      <c r="G5" s="523"/>
      <c r="H5" s="220" t="s">
        <v>151</v>
      </c>
      <c r="I5" s="511"/>
      <c r="J5" s="511"/>
      <c r="K5" s="511"/>
      <c r="L5" s="196"/>
      <c r="M5" s="196"/>
      <c r="N5" s="196"/>
      <c r="O5" s="196"/>
      <c r="P5" s="196"/>
    </row>
    <row r="6" spans="1:16" ht="15" customHeight="1">
      <c r="A6" s="511"/>
      <c r="B6" s="524"/>
      <c r="C6" s="520"/>
      <c r="D6" s="694"/>
      <c r="E6" s="220" t="s">
        <v>160</v>
      </c>
      <c r="F6" s="511"/>
      <c r="G6" s="523"/>
      <c r="H6" s="522"/>
      <c r="I6" s="511"/>
      <c r="J6" s="511"/>
      <c r="K6" s="511"/>
      <c r="L6" s="196"/>
      <c r="M6" s="196"/>
      <c r="N6" s="196"/>
      <c r="O6" s="196"/>
      <c r="P6" s="196"/>
    </row>
    <row r="7" spans="1:16" ht="15" customHeight="1">
      <c r="A7" s="511"/>
      <c r="B7" s="524"/>
      <c r="C7" s="520"/>
      <c r="D7" s="695"/>
      <c r="E7" s="521"/>
      <c r="F7" s="243"/>
      <c r="G7" s="525"/>
      <c r="H7" s="523"/>
      <c r="I7" s="511"/>
      <c r="J7" s="511"/>
      <c r="K7" s="511"/>
      <c r="L7" s="196"/>
      <c r="M7" s="196"/>
      <c r="N7" s="196"/>
      <c r="O7" s="196"/>
      <c r="P7" s="196"/>
    </row>
    <row r="8" spans="1:16" ht="15" customHeight="1">
      <c r="A8" s="511"/>
      <c r="B8" s="524"/>
      <c r="C8" s="520"/>
      <c r="D8" s="694"/>
      <c r="E8" s="220" t="s">
        <v>151</v>
      </c>
      <c r="F8" s="220" t="s">
        <v>151</v>
      </c>
      <c r="G8" s="511"/>
      <c r="H8" s="523"/>
      <c r="I8" s="511"/>
      <c r="J8" s="511"/>
      <c r="K8" s="511"/>
      <c r="L8" s="196"/>
      <c r="M8" s="196"/>
      <c r="N8" s="196"/>
      <c r="O8" s="196"/>
      <c r="P8" s="196"/>
    </row>
    <row r="9" spans="1:16" ht="15" customHeight="1">
      <c r="A9" s="511"/>
      <c r="B9" s="524"/>
      <c r="C9" s="520"/>
      <c r="D9" s="695"/>
      <c r="E9" s="521"/>
      <c r="F9" s="511"/>
      <c r="G9" s="511"/>
      <c r="H9" s="523"/>
      <c r="I9" s="220" t="s">
        <v>382</v>
      </c>
      <c r="J9" s="511"/>
      <c r="K9" s="511"/>
      <c r="L9" s="196"/>
      <c r="M9" s="196"/>
      <c r="N9" s="196"/>
      <c r="O9" s="196"/>
      <c r="P9" s="196"/>
    </row>
    <row r="10" spans="1:16" ht="15" customHeight="1">
      <c r="A10" s="511"/>
      <c r="B10" s="524"/>
      <c r="C10" s="520"/>
      <c r="D10" s="694"/>
      <c r="E10" s="220" t="s">
        <v>153</v>
      </c>
      <c r="F10" s="511"/>
      <c r="G10" s="511"/>
      <c r="H10" s="523"/>
      <c r="I10" s="523"/>
      <c r="J10" s="511"/>
      <c r="K10" s="511"/>
      <c r="L10" s="196"/>
      <c r="M10" s="196"/>
      <c r="N10" s="196"/>
      <c r="O10" s="196"/>
      <c r="P10" s="196"/>
    </row>
    <row r="11" spans="1:16" ht="15" customHeight="1">
      <c r="A11" s="511"/>
      <c r="B11" s="524"/>
      <c r="C11" s="520"/>
      <c r="D11" s="695"/>
      <c r="E11" s="521"/>
      <c r="F11" s="243"/>
      <c r="G11" s="511"/>
      <c r="H11" s="523"/>
      <c r="I11" s="523"/>
      <c r="J11" s="511"/>
      <c r="K11" s="511"/>
      <c r="L11" s="196"/>
      <c r="M11" s="196"/>
      <c r="N11" s="196"/>
      <c r="O11" s="196"/>
      <c r="P11" s="196"/>
    </row>
    <row r="12" spans="1:16" ht="15" customHeight="1">
      <c r="A12" s="511"/>
      <c r="B12" s="524"/>
      <c r="C12" s="520"/>
      <c r="D12" s="694"/>
      <c r="E12" s="220" t="s">
        <v>171</v>
      </c>
      <c r="F12" s="220" t="s">
        <v>153</v>
      </c>
      <c r="G12" s="522"/>
      <c r="H12" s="523"/>
      <c r="I12" s="523"/>
      <c r="J12" s="511"/>
      <c r="K12" s="511"/>
      <c r="L12" s="196"/>
      <c r="M12" s="196"/>
      <c r="N12" s="196"/>
      <c r="O12" s="196"/>
      <c r="P12" s="196"/>
    </row>
    <row r="13" spans="1:16" ht="15" customHeight="1">
      <c r="A13" s="511"/>
      <c r="B13" s="524"/>
      <c r="C13" s="520"/>
      <c r="D13" s="695"/>
      <c r="E13" s="521"/>
      <c r="F13" s="511"/>
      <c r="G13" s="523"/>
      <c r="H13" s="220" t="s">
        <v>164</v>
      </c>
      <c r="I13" s="523"/>
      <c r="J13" s="511"/>
      <c r="K13" s="511"/>
      <c r="L13" s="196"/>
      <c r="M13" s="196"/>
      <c r="N13" s="196"/>
      <c r="O13" s="196"/>
      <c r="P13" s="196"/>
    </row>
    <row r="14" spans="1:16" ht="15" customHeight="1">
      <c r="A14" s="511"/>
      <c r="B14" s="524"/>
      <c r="C14" s="520"/>
      <c r="D14" s="694"/>
      <c r="E14" s="220" t="s">
        <v>164</v>
      </c>
      <c r="F14" s="511"/>
      <c r="G14" s="523"/>
      <c r="H14" s="511"/>
      <c r="I14" s="523"/>
      <c r="J14" s="511"/>
      <c r="K14" s="511"/>
      <c r="L14" s="196"/>
      <c r="M14" s="196"/>
      <c r="N14" s="196"/>
      <c r="O14" s="196"/>
      <c r="P14" s="196"/>
    </row>
    <row r="15" spans="1:16" ht="15" customHeight="1">
      <c r="A15" s="511"/>
      <c r="B15" s="524"/>
      <c r="C15" s="520"/>
      <c r="D15" s="695"/>
      <c r="E15" s="521"/>
      <c r="F15" s="243"/>
      <c r="G15" s="525"/>
      <c r="H15" s="511"/>
      <c r="I15" s="523"/>
      <c r="J15" s="511"/>
      <c r="K15" s="511"/>
      <c r="L15" s="196"/>
      <c r="M15" s="196"/>
      <c r="N15" s="196"/>
      <c r="O15" s="196"/>
      <c r="P15" s="196"/>
    </row>
    <row r="16" spans="1:16" ht="15" customHeight="1">
      <c r="A16" s="693"/>
      <c r="B16" s="220" t="s">
        <v>155</v>
      </c>
      <c r="C16" s="520"/>
      <c r="D16" s="694"/>
      <c r="E16" s="526" t="s">
        <v>159</v>
      </c>
      <c r="F16" s="220" t="s">
        <v>164</v>
      </c>
      <c r="G16" s="511"/>
      <c r="H16" s="511"/>
      <c r="I16" s="523"/>
      <c r="J16" s="220" t="s">
        <v>149</v>
      </c>
      <c r="K16" s="511"/>
      <c r="L16" s="196"/>
      <c r="M16" s="196"/>
      <c r="N16" s="196"/>
      <c r="O16" s="196"/>
      <c r="P16" s="196"/>
    </row>
    <row r="17" spans="1:16" ht="15" customHeight="1">
      <c r="A17" s="693"/>
      <c r="B17" s="524"/>
      <c r="C17" s="520"/>
      <c r="D17" s="695"/>
      <c r="E17" s="521"/>
      <c r="F17" s="511"/>
      <c r="G17" s="511"/>
      <c r="H17" s="511"/>
      <c r="I17" s="523"/>
      <c r="J17" s="523"/>
      <c r="K17" s="511"/>
      <c r="L17" s="196"/>
      <c r="M17" s="196"/>
      <c r="N17" s="196"/>
      <c r="O17" s="196"/>
      <c r="P17" s="196"/>
    </row>
    <row r="18" spans="1:16" ht="15" customHeight="1">
      <c r="A18" s="511"/>
      <c r="B18" s="524"/>
      <c r="C18" s="520"/>
      <c r="D18" s="694"/>
      <c r="E18" s="220" t="s">
        <v>146</v>
      </c>
      <c r="F18" s="511"/>
      <c r="G18" s="511"/>
      <c r="H18" s="511"/>
      <c r="I18" s="523"/>
      <c r="J18" s="523"/>
      <c r="K18" s="511"/>
      <c r="L18" s="196"/>
      <c r="M18" s="196"/>
      <c r="N18" s="196"/>
      <c r="O18" s="196"/>
      <c r="P18" s="196"/>
    </row>
    <row r="19" spans="1:16" ht="15" customHeight="1">
      <c r="A19" s="511"/>
      <c r="B19" s="524"/>
      <c r="C19" s="520"/>
      <c r="D19" s="695"/>
      <c r="E19" s="521"/>
      <c r="F19" s="243"/>
      <c r="G19" s="511"/>
      <c r="H19" s="511"/>
      <c r="I19" s="523"/>
      <c r="J19" s="523"/>
      <c r="K19" s="511"/>
      <c r="L19" s="196"/>
      <c r="M19" s="196"/>
      <c r="N19" s="196"/>
      <c r="O19" s="196"/>
      <c r="P19" s="196"/>
    </row>
    <row r="20" spans="1:16" ht="15" customHeight="1">
      <c r="A20" s="511"/>
      <c r="B20" s="524"/>
      <c r="C20" s="520"/>
      <c r="D20" s="694"/>
      <c r="E20" s="220" t="s">
        <v>98</v>
      </c>
      <c r="F20" s="220" t="s">
        <v>98</v>
      </c>
      <c r="G20" s="522"/>
      <c r="H20" s="511"/>
      <c r="I20" s="523"/>
      <c r="J20" s="523"/>
      <c r="K20" s="511"/>
      <c r="L20" s="196"/>
      <c r="M20" s="196"/>
      <c r="N20" s="196"/>
      <c r="O20" s="196"/>
      <c r="P20" s="196"/>
    </row>
    <row r="21" spans="1:16" ht="15" customHeight="1">
      <c r="A21" s="511"/>
      <c r="B21" s="524"/>
      <c r="C21" s="520"/>
      <c r="D21" s="695"/>
      <c r="E21" s="521"/>
      <c r="F21" s="511"/>
      <c r="G21" s="523"/>
      <c r="H21" s="220" t="s">
        <v>152</v>
      </c>
      <c r="I21" s="523"/>
      <c r="J21" s="523"/>
      <c r="K21" s="511"/>
      <c r="L21" s="196"/>
      <c r="M21" s="196"/>
      <c r="N21" s="196"/>
      <c r="O21" s="196"/>
      <c r="P21" s="196"/>
    </row>
    <row r="22" spans="1:16" ht="15" customHeight="1">
      <c r="A22" s="511"/>
      <c r="B22" s="524"/>
      <c r="C22" s="520"/>
      <c r="D22" s="694"/>
      <c r="E22" s="220" t="s">
        <v>138</v>
      </c>
      <c r="F22" s="511"/>
      <c r="G22" s="523"/>
      <c r="H22" s="522"/>
      <c r="I22" s="523"/>
      <c r="J22" s="523"/>
      <c r="K22" s="511"/>
      <c r="L22" s="196"/>
      <c r="M22" s="196"/>
      <c r="N22" s="196"/>
      <c r="O22" s="196"/>
      <c r="P22" s="196"/>
    </row>
    <row r="23" spans="1:16" ht="15" customHeight="1">
      <c r="A23" s="511"/>
      <c r="B23" s="524"/>
      <c r="C23" s="520"/>
      <c r="D23" s="695"/>
      <c r="E23" s="521"/>
      <c r="F23" s="243"/>
      <c r="G23" s="525"/>
      <c r="H23" s="523"/>
      <c r="I23" s="523"/>
      <c r="J23" s="523"/>
      <c r="K23" s="511"/>
      <c r="L23" s="196"/>
      <c r="M23" s="196"/>
      <c r="N23" s="196"/>
      <c r="O23" s="196"/>
      <c r="P23" s="196"/>
    </row>
    <row r="24" spans="1:16" ht="15" customHeight="1">
      <c r="A24" s="511"/>
      <c r="B24" s="524"/>
      <c r="C24" s="520"/>
      <c r="D24" s="694"/>
      <c r="E24" s="220" t="s">
        <v>152</v>
      </c>
      <c r="F24" s="220" t="s">
        <v>152</v>
      </c>
      <c r="G24" s="511"/>
      <c r="H24" s="523"/>
      <c r="I24" s="523"/>
      <c r="J24" s="523"/>
      <c r="K24" s="511"/>
      <c r="L24" s="196"/>
      <c r="M24" s="196"/>
      <c r="N24" s="196"/>
      <c r="O24" s="196"/>
      <c r="P24" s="196"/>
    </row>
    <row r="25" spans="1:16" ht="15" customHeight="1">
      <c r="A25" s="511"/>
      <c r="B25" s="524"/>
      <c r="C25" s="520"/>
      <c r="D25" s="695"/>
      <c r="E25" s="521"/>
      <c r="F25" s="511"/>
      <c r="G25" s="511"/>
      <c r="H25" s="523"/>
      <c r="I25" s="220" t="s">
        <v>149</v>
      </c>
      <c r="J25" s="523"/>
      <c r="K25" s="511"/>
      <c r="L25" s="196"/>
      <c r="M25" s="196"/>
      <c r="N25" s="196"/>
      <c r="O25" s="196"/>
      <c r="P25" s="196"/>
    </row>
    <row r="26" spans="1:16" ht="15" customHeight="1">
      <c r="A26" s="511"/>
      <c r="B26" s="524"/>
      <c r="C26" s="520"/>
      <c r="D26" s="694"/>
      <c r="E26" s="220" t="s">
        <v>169</v>
      </c>
      <c r="F26" s="511"/>
      <c r="G26" s="511"/>
      <c r="H26" s="523"/>
      <c r="I26" s="511"/>
      <c r="J26" s="523"/>
      <c r="K26" s="511"/>
      <c r="L26" s="196"/>
      <c r="M26" s="196"/>
      <c r="N26" s="196"/>
      <c r="O26" s="196"/>
      <c r="P26" s="196"/>
    </row>
    <row r="27" spans="1:16" ht="15" customHeight="1">
      <c r="A27" s="511"/>
      <c r="B27" s="524"/>
      <c r="C27" s="520"/>
      <c r="D27" s="695"/>
      <c r="E27" s="521"/>
      <c r="F27" s="243"/>
      <c r="G27" s="511"/>
      <c r="H27" s="523"/>
      <c r="I27" s="511"/>
      <c r="J27" s="523"/>
      <c r="K27" s="511"/>
      <c r="L27" s="196"/>
      <c r="M27" s="196"/>
      <c r="N27" s="196"/>
      <c r="O27" s="196"/>
      <c r="P27" s="196"/>
    </row>
    <row r="28" spans="1:16" ht="15" customHeight="1">
      <c r="A28" s="511"/>
      <c r="B28" s="524"/>
      <c r="C28" s="520"/>
      <c r="D28" s="694"/>
      <c r="E28" s="220" t="s">
        <v>168</v>
      </c>
      <c r="F28" s="220" t="s">
        <v>168</v>
      </c>
      <c r="G28" s="522"/>
      <c r="H28" s="523"/>
      <c r="I28" s="511"/>
      <c r="J28" s="523"/>
      <c r="K28" s="511"/>
      <c r="L28" s="196"/>
      <c r="M28" s="196"/>
      <c r="N28" s="196"/>
      <c r="O28" s="196"/>
      <c r="P28" s="196"/>
    </row>
    <row r="29" spans="1:16" ht="15" customHeight="1">
      <c r="A29" s="511"/>
      <c r="B29" s="524"/>
      <c r="C29" s="520"/>
      <c r="D29" s="695"/>
      <c r="E29" s="521"/>
      <c r="F29" s="511"/>
      <c r="G29" s="523"/>
      <c r="H29" s="220" t="s">
        <v>149</v>
      </c>
      <c r="I29" s="511"/>
      <c r="J29" s="523"/>
      <c r="K29" s="511"/>
      <c r="L29" s="196"/>
      <c r="M29" s="196"/>
      <c r="N29" s="196"/>
      <c r="O29" s="196"/>
      <c r="P29" s="196"/>
    </row>
    <row r="30" spans="1:16" ht="15" customHeight="1">
      <c r="A30" s="697"/>
      <c r="B30" s="527"/>
      <c r="C30" s="520"/>
      <c r="D30" s="694"/>
      <c r="E30" s="220" t="s">
        <v>149</v>
      </c>
      <c r="F30" s="511"/>
      <c r="G30" s="523"/>
      <c r="H30" s="511"/>
      <c r="I30" s="511"/>
      <c r="J30" s="523"/>
      <c r="K30" s="511"/>
      <c r="L30" s="196"/>
      <c r="M30" s="196"/>
      <c r="N30" s="196"/>
      <c r="O30" s="196"/>
      <c r="P30" s="196"/>
    </row>
    <row r="31" spans="1:16" ht="15" customHeight="1">
      <c r="A31" s="698"/>
      <c r="B31" s="524"/>
      <c r="C31" s="520"/>
      <c r="D31" s="695"/>
      <c r="E31" s="521"/>
      <c r="F31" s="243"/>
      <c r="G31" s="525"/>
      <c r="H31" s="511"/>
      <c r="I31" s="511"/>
      <c r="J31" s="523"/>
      <c r="K31" s="516"/>
      <c r="L31" s="196"/>
      <c r="M31" s="196"/>
      <c r="N31" s="196"/>
      <c r="O31" s="196"/>
      <c r="P31" s="196"/>
    </row>
    <row r="32" spans="1:16" ht="15" customHeight="1">
      <c r="A32" s="697"/>
      <c r="B32" s="220" t="s">
        <v>377</v>
      </c>
      <c r="C32" s="520"/>
      <c r="D32" s="694"/>
      <c r="E32" s="220" t="s">
        <v>161</v>
      </c>
      <c r="F32" s="220" t="s">
        <v>149</v>
      </c>
      <c r="G32" s="511"/>
      <c r="H32" s="511"/>
      <c r="I32" s="511"/>
      <c r="J32" s="523"/>
      <c r="K32" s="220" t="s">
        <v>149</v>
      </c>
      <c r="L32" s="196"/>
      <c r="M32" s="196"/>
      <c r="N32" s="196"/>
      <c r="O32" s="196"/>
      <c r="P32" s="196"/>
    </row>
    <row r="33" spans="1:16" ht="15" customHeight="1">
      <c r="A33" s="698"/>
      <c r="B33" s="527"/>
      <c r="C33" s="520"/>
      <c r="D33" s="695"/>
      <c r="E33" s="521"/>
      <c r="F33" s="511"/>
      <c r="G33" s="511"/>
      <c r="H33" s="511"/>
      <c r="I33" s="511"/>
      <c r="J33" s="523"/>
      <c r="K33" s="528"/>
      <c r="L33" s="699"/>
      <c r="M33" s="699"/>
      <c r="N33" s="699"/>
      <c r="O33" s="699"/>
      <c r="P33" s="699"/>
    </row>
    <row r="34" spans="1:16" ht="15" customHeight="1">
      <c r="A34" s="693"/>
      <c r="B34" s="526" t="s">
        <v>174</v>
      </c>
      <c r="C34" s="520"/>
      <c r="D34" s="694"/>
      <c r="E34" s="220" t="s">
        <v>148</v>
      </c>
      <c r="F34" s="511"/>
      <c r="G34" s="511"/>
      <c r="H34" s="511"/>
      <c r="I34" s="511"/>
      <c r="J34" s="523"/>
      <c r="K34" s="351"/>
      <c r="L34" s="157"/>
      <c r="M34" s="700" t="s">
        <v>8</v>
      </c>
      <c r="N34" s="700"/>
      <c r="O34" s="700"/>
      <c r="P34" s="196"/>
    </row>
    <row r="35" spans="1:16" ht="15" customHeight="1">
      <c r="A35" s="693"/>
      <c r="B35" s="224"/>
      <c r="C35" s="520"/>
      <c r="D35" s="695"/>
      <c r="E35" s="521"/>
      <c r="F35" s="243"/>
      <c r="G35" s="511"/>
      <c r="H35" s="511"/>
      <c r="I35" s="511"/>
      <c r="J35" s="523"/>
      <c r="K35" s="351"/>
      <c r="L35" s="157">
        <v>1</v>
      </c>
      <c r="M35" s="252" t="s">
        <v>149</v>
      </c>
      <c r="N35" s="157"/>
      <c r="O35" s="158"/>
      <c r="P35" s="196"/>
    </row>
    <row r="36" spans="1:16" ht="15" customHeight="1">
      <c r="A36" s="530"/>
      <c r="B36" s="224"/>
      <c r="C36" s="520"/>
      <c r="D36" s="694"/>
      <c r="E36" s="220" t="s">
        <v>139</v>
      </c>
      <c r="F36" s="220" t="s">
        <v>148</v>
      </c>
      <c r="G36" s="522"/>
      <c r="H36" s="511"/>
      <c r="I36" s="511"/>
      <c r="J36" s="523"/>
      <c r="K36" s="351"/>
      <c r="L36" s="157">
        <v>2</v>
      </c>
      <c r="M36" s="252" t="s">
        <v>137</v>
      </c>
      <c r="N36" s="157"/>
      <c r="O36" s="158"/>
      <c r="P36" s="196"/>
    </row>
    <row r="37" spans="1:16" ht="15" customHeight="1">
      <c r="A37" s="530"/>
      <c r="B37" s="524"/>
      <c r="C37" s="520"/>
      <c r="D37" s="695"/>
      <c r="E37" s="521"/>
      <c r="F37" s="511"/>
      <c r="G37" s="523"/>
      <c r="H37" s="220" t="s">
        <v>148</v>
      </c>
      <c r="I37" s="511"/>
      <c r="J37" s="523"/>
      <c r="K37" s="351"/>
      <c r="L37" s="157">
        <v>3</v>
      </c>
      <c r="M37" s="252" t="s">
        <v>386</v>
      </c>
      <c r="N37" s="157"/>
      <c r="O37" s="158"/>
      <c r="P37" s="196"/>
    </row>
    <row r="38" spans="1:16" ht="15" customHeight="1">
      <c r="A38" s="511"/>
      <c r="B38" s="524"/>
      <c r="C38" s="520"/>
      <c r="D38" s="694"/>
      <c r="E38" s="220" t="s">
        <v>165</v>
      </c>
      <c r="F38" s="511"/>
      <c r="G38" s="523"/>
      <c r="H38" s="522"/>
      <c r="I38" s="511"/>
      <c r="J38" s="523"/>
      <c r="K38" s="351"/>
      <c r="L38" s="157">
        <v>4</v>
      </c>
      <c r="M38" s="252" t="s">
        <v>387</v>
      </c>
      <c r="N38" s="157"/>
      <c r="O38" s="158"/>
      <c r="P38" s="196"/>
    </row>
    <row r="39" spans="1:16" ht="15" customHeight="1">
      <c r="A39" s="511"/>
      <c r="B39" s="524"/>
      <c r="C39" s="520"/>
      <c r="D39" s="695"/>
      <c r="E39" s="521"/>
      <c r="F39" s="243"/>
      <c r="G39" s="525"/>
      <c r="H39" s="523"/>
      <c r="I39" s="511"/>
      <c r="J39" s="523"/>
      <c r="K39" s="351"/>
      <c r="L39" s="157"/>
      <c r="M39" s="158"/>
      <c r="N39" s="158"/>
      <c r="O39" s="158"/>
      <c r="P39" s="196"/>
    </row>
    <row r="40" spans="1:16" ht="15" customHeight="1">
      <c r="A40" s="511"/>
      <c r="B40" s="524"/>
      <c r="C40" s="520"/>
      <c r="D40" s="694"/>
      <c r="E40" s="220" t="s">
        <v>378</v>
      </c>
      <c r="F40" s="220" t="s">
        <v>378</v>
      </c>
      <c r="G40" s="511"/>
      <c r="H40" s="523"/>
      <c r="I40" s="511"/>
      <c r="J40" s="523"/>
      <c r="K40" s="351"/>
      <c r="L40" s="253"/>
      <c r="M40" s="196"/>
      <c r="N40" s="196" t="s">
        <v>390</v>
      </c>
      <c r="O40" s="196"/>
      <c r="P40" s="196"/>
    </row>
    <row r="41" spans="1:16" ht="15" customHeight="1">
      <c r="A41" s="511"/>
      <c r="B41" s="524"/>
      <c r="C41" s="520"/>
      <c r="D41" s="695"/>
      <c r="E41" s="521"/>
      <c r="F41" s="511"/>
      <c r="G41" s="511"/>
      <c r="H41" s="523"/>
      <c r="I41" s="220" t="s">
        <v>383</v>
      </c>
      <c r="J41" s="523"/>
      <c r="K41" s="351"/>
      <c r="L41" s="253"/>
      <c r="M41" s="196"/>
      <c r="N41" s="196" t="s">
        <v>391</v>
      </c>
      <c r="O41" s="196"/>
      <c r="P41" s="196"/>
    </row>
    <row r="42" spans="1:16" ht="15" customHeight="1">
      <c r="A42" s="511"/>
      <c r="B42" s="524"/>
      <c r="C42" s="520"/>
      <c r="D42" s="694"/>
      <c r="E42" s="220" t="s">
        <v>167</v>
      </c>
      <c r="F42" s="511"/>
      <c r="G42" s="511"/>
      <c r="H42" s="523"/>
      <c r="I42" s="523"/>
      <c r="J42" s="523"/>
      <c r="K42" s="351"/>
      <c r="L42" s="253"/>
      <c r="M42" s="196"/>
      <c r="N42" s="196"/>
      <c r="O42" s="196"/>
      <c r="P42" s="196"/>
    </row>
    <row r="43" spans="1:16" ht="15" customHeight="1">
      <c r="A43" s="511"/>
      <c r="B43" s="524"/>
      <c r="C43" s="520"/>
      <c r="D43" s="695"/>
      <c r="E43" s="521"/>
      <c r="F43" s="243"/>
      <c r="G43" s="511"/>
      <c r="H43" s="523"/>
      <c r="I43" s="523"/>
      <c r="J43" s="523"/>
      <c r="K43" s="351"/>
      <c r="L43" s="253"/>
      <c r="M43" s="196"/>
      <c r="N43" s="196"/>
      <c r="O43" s="196"/>
      <c r="P43" s="196"/>
    </row>
    <row r="44" spans="1:16" ht="15" customHeight="1">
      <c r="A44" s="511"/>
      <c r="B44" s="524"/>
      <c r="C44" s="520"/>
      <c r="D44" s="694"/>
      <c r="E44" s="220" t="s">
        <v>50</v>
      </c>
      <c r="F44" s="220" t="s">
        <v>50</v>
      </c>
      <c r="G44" s="522"/>
      <c r="H44" s="523"/>
      <c r="I44" s="523"/>
      <c r="J44" s="523"/>
      <c r="K44" s="351"/>
      <c r="L44" s="253"/>
      <c r="M44" s="196"/>
      <c r="N44" s="196"/>
      <c r="O44" s="196"/>
      <c r="P44" s="196"/>
    </row>
    <row r="45" spans="1:16" ht="15" customHeight="1">
      <c r="A45" s="511"/>
      <c r="B45" s="524"/>
      <c r="C45" s="520"/>
      <c r="D45" s="695"/>
      <c r="E45" s="521"/>
      <c r="F45" s="511"/>
      <c r="G45" s="523"/>
      <c r="H45" s="220" t="s">
        <v>143</v>
      </c>
      <c r="I45" s="523"/>
      <c r="J45" s="523"/>
      <c r="K45" s="351"/>
      <c r="L45" s="253"/>
      <c r="M45" s="196"/>
      <c r="N45" s="196"/>
      <c r="O45" s="196"/>
      <c r="P45" s="196"/>
    </row>
    <row r="46" spans="1:16" ht="15" customHeight="1">
      <c r="A46" s="511"/>
      <c r="B46" s="524"/>
      <c r="C46" s="520"/>
      <c r="D46" s="694"/>
      <c r="E46" s="220" t="s">
        <v>150</v>
      </c>
      <c r="F46" s="511"/>
      <c r="G46" s="523"/>
      <c r="H46" s="511"/>
      <c r="I46" s="523"/>
      <c r="J46" s="523"/>
      <c r="K46" s="351"/>
      <c r="L46" s="253"/>
      <c r="M46" s="196"/>
      <c r="N46" s="196"/>
      <c r="O46" s="196"/>
      <c r="P46" s="196"/>
    </row>
    <row r="47" spans="1:16" ht="15" customHeight="1">
      <c r="A47" s="511"/>
      <c r="B47" s="524"/>
      <c r="C47" s="520"/>
      <c r="D47" s="695"/>
      <c r="E47" s="521"/>
      <c r="F47" s="243"/>
      <c r="G47" s="525"/>
      <c r="H47" s="511"/>
      <c r="I47" s="523"/>
      <c r="J47" s="220" t="s">
        <v>137</v>
      </c>
      <c r="K47" s="351"/>
      <c r="L47" s="253"/>
      <c r="M47" s="196"/>
      <c r="N47" s="196"/>
      <c r="O47" s="196"/>
      <c r="P47" s="196"/>
    </row>
    <row r="48" spans="1:16" ht="15" customHeight="1">
      <c r="A48" s="511"/>
      <c r="B48" s="524"/>
      <c r="C48" s="520"/>
      <c r="D48" s="694"/>
      <c r="E48" s="220" t="s">
        <v>143</v>
      </c>
      <c r="F48" s="220" t="s">
        <v>143</v>
      </c>
      <c r="G48" s="511"/>
      <c r="H48" s="511"/>
      <c r="I48" s="523"/>
      <c r="J48" s="511"/>
      <c r="K48" s="351"/>
      <c r="L48" s="351"/>
      <c r="M48" s="196"/>
      <c r="N48" s="196"/>
      <c r="O48" s="196"/>
      <c r="P48" s="196"/>
    </row>
    <row r="49" spans="1:16" ht="15" customHeight="1">
      <c r="A49" s="511"/>
      <c r="B49" s="524"/>
      <c r="C49" s="520"/>
      <c r="D49" s="695"/>
      <c r="E49" s="521"/>
      <c r="F49" s="511"/>
      <c r="G49" s="511"/>
      <c r="H49" s="511"/>
      <c r="I49" s="523"/>
      <c r="J49" s="511"/>
      <c r="K49" s="351"/>
      <c r="L49" s="253"/>
      <c r="M49" s="196"/>
      <c r="N49" s="196"/>
      <c r="O49" s="196"/>
      <c r="P49" s="196"/>
    </row>
    <row r="50" spans="1:16" ht="15" customHeight="1">
      <c r="A50" s="511"/>
      <c r="B50" s="524"/>
      <c r="C50" s="520"/>
      <c r="D50" s="694"/>
      <c r="E50" s="220" t="s">
        <v>137</v>
      </c>
      <c r="F50" s="511"/>
      <c r="G50" s="511"/>
      <c r="H50" s="511"/>
      <c r="I50" s="523"/>
      <c r="J50" s="511"/>
      <c r="K50" s="351"/>
      <c r="L50" s="253"/>
      <c r="M50" s="196"/>
      <c r="N50" s="196"/>
      <c r="O50" s="196"/>
      <c r="P50" s="196"/>
    </row>
    <row r="51" spans="1:16" ht="15" customHeight="1">
      <c r="A51" s="511"/>
      <c r="B51" s="524"/>
      <c r="C51" s="520"/>
      <c r="D51" s="695"/>
      <c r="E51" s="521"/>
      <c r="F51" s="243"/>
      <c r="G51" s="511"/>
      <c r="H51" s="511"/>
      <c r="I51" s="523"/>
      <c r="J51" s="511"/>
      <c r="K51" s="351"/>
      <c r="L51" s="253"/>
      <c r="M51" s="196"/>
      <c r="N51" s="196"/>
      <c r="O51" s="196"/>
      <c r="P51" s="196"/>
    </row>
    <row r="52" spans="1:16" ht="15" customHeight="1">
      <c r="A52" s="511"/>
      <c r="B52" s="524"/>
      <c r="C52" s="520"/>
      <c r="D52" s="694"/>
      <c r="E52" s="220" t="s">
        <v>379</v>
      </c>
      <c r="F52" s="220" t="s">
        <v>137</v>
      </c>
      <c r="G52" s="522"/>
      <c r="H52" s="511"/>
      <c r="I52" s="523"/>
      <c r="J52" s="511"/>
      <c r="K52" s="351"/>
      <c r="L52" s="253"/>
      <c r="M52" s="196"/>
      <c r="N52" s="196"/>
      <c r="O52" s="196"/>
      <c r="P52" s="196"/>
    </row>
    <row r="53" spans="1:16" ht="15" customHeight="1">
      <c r="A53" s="511"/>
      <c r="B53" s="524"/>
      <c r="C53" s="520"/>
      <c r="D53" s="695"/>
      <c r="E53" s="521"/>
      <c r="F53" s="511"/>
      <c r="G53" s="523"/>
      <c r="H53" s="220" t="s">
        <v>137</v>
      </c>
      <c r="I53" s="523"/>
      <c r="J53" s="511"/>
      <c r="K53" s="351"/>
      <c r="L53" s="253"/>
      <c r="M53" s="196"/>
      <c r="N53" s="196"/>
      <c r="O53" s="196"/>
      <c r="P53" s="196"/>
    </row>
    <row r="54" spans="1:16" ht="15" customHeight="1">
      <c r="A54" s="511"/>
      <c r="B54" s="524"/>
      <c r="C54" s="520"/>
      <c r="D54" s="694"/>
      <c r="E54" s="220" t="s">
        <v>380</v>
      </c>
      <c r="F54" s="511"/>
      <c r="G54" s="523"/>
      <c r="H54" s="522"/>
      <c r="I54" s="523"/>
      <c r="J54" s="511"/>
      <c r="K54" s="351"/>
      <c r="L54" s="253"/>
      <c r="M54" s="196"/>
      <c r="N54" s="196"/>
      <c r="O54" s="196"/>
      <c r="P54" s="196"/>
    </row>
    <row r="55" spans="1:16" ht="15" customHeight="1">
      <c r="A55" s="511"/>
      <c r="B55" s="524"/>
      <c r="C55" s="520"/>
      <c r="D55" s="695"/>
      <c r="E55" s="521"/>
      <c r="F55" s="243"/>
      <c r="G55" s="525"/>
      <c r="H55" s="523"/>
      <c r="I55" s="523"/>
      <c r="J55" s="511"/>
      <c r="K55" s="351"/>
      <c r="L55" s="253"/>
      <c r="M55" s="196"/>
      <c r="N55" s="196"/>
      <c r="O55" s="196"/>
      <c r="P55" s="196"/>
    </row>
    <row r="56" spans="1:16" ht="15" customHeight="1">
      <c r="A56" s="511"/>
      <c r="B56" s="524"/>
      <c r="C56" s="520"/>
      <c r="D56" s="694"/>
      <c r="E56" s="220" t="s">
        <v>145</v>
      </c>
      <c r="F56" s="220" t="s">
        <v>380</v>
      </c>
      <c r="G56" s="511"/>
      <c r="H56" s="523"/>
      <c r="I56" s="220" t="s">
        <v>137</v>
      </c>
      <c r="J56" s="511"/>
      <c r="K56" s="351"/>
      <c r="L56" s="253"/>
      <c r="M56" s="196"/>
      <c r="N56" s="196"/>
      <c r="O56" s="196"/>
      <c r="P56" s="196"/>
    </row>
    <row r="57" spans="1:16" ht="15" customHeight="1">
      <c r="A57" s="511"/>
      <c r="B57" s="524"/>
      <c r="C57" s="520"/>
      <c r="D57" s="695"/>
      <c r="E57" s="521"/>
      <c r="F57" s="511"/>
      <c r="G57" s="511"/>
      <c r="H57" s="523"/>
      <c r="I57" s="511"/>
      <c r="J57" s="511"/>
      <c r="K57" s="351"/>
      <c r="L57" s="253"/>
      <c r="M57" s="196"/>
      <c r="N57" s="196"/>
      <c r="O57" s="196"/>
      <c r="P57" s="196"/>
    </row>
    <row r="58" spans="1:16" ht="15" customHeight="1">
      <c r="A58" s="511"/>
      <c r="B58" s="524"/>
      <c r="C58" s="520"/>
      <c r="D58" s="694"/>
      <c r="E58" s="220" t="s">
        <v>170</v>
      </c>
      <c r="F58" s="511"/>
      <c r="G58" s="511"/>
      <c r="H58" s="523"/>
      <c r="I58" s="511"/>
      <c r="J58" s="511"/>
      <c r="K58" s="351"/>
      <c r="L58" s="253"/>
      <c r="M58" s="196"/>
      <c r="N58" s="196"/>
      <c r="O58" s="196"/>
      <c r="P58" s="196"/>
    </row>
    <row r="59" spans="1:16" ht="15" customHeight="1">
      <c r="A59" s="511"/>
      <c r="B59" s="524"/>
      <c r="C59" s="520"/>
      <c r="D59" s="695"/>
      <c r="E59" s="521"/>
      <c r="F59" s="243"/>
      <c r="G59" s="511"/>
      <c r="H59" s="523"/>
      <c r="I59" s="511"/>
      <c r="J59" s="511"/>
      <c r="K59" s="351"/>
      <c r="L59" s="253"/>
      <c r="M59" s="196"/>
      <c r="N59" s="196"/>
      <c r="O59" s="196"/>
      <c r="P59" s="196"/>
    </row>
    <row r="60" spans="1:16" ht="15" customHeight="1">
      <c r="A60" s="511"/>
      <c r="B60" s="524"/>
      <c r="C60" s="520"/>
      <c r="D60" s="694"/>
      <c r="E60" s="220" t="s">
        <v>166</v>
      </c>
      <c r="F60" s="220" t="s">
        <v>170</v>
      </c>
      <c r="G60" s="522"/>
      <c r="H60" s="523"/>
      <c r="I60" s="511"/>
      <c r="J60" s="511"/>
      <c r="K60" s="351"/>
      <c r="L60" s="253"/>
      <c r="M60" s="196"/>
      <c r="N60" s="196"/>
      <c r="O60" s="196"/>
      <c r="P60" s="196"/>
    </row>
    <row r="61" spans="1:16" ht="12.75">
      <c r="A61" s="511"/>
      <c r="B61" s="524"/>
      <c r="C61" s="520"/>
      <c r="D61" s="695"/>
      <c r="E61" s="521"/>
      <c r="F61" s="511"/>
      <c r="G61" s="523"/>
      <c r="H61" s="220" t="s">
        <v>170</v>
      </c>
      <c r="I61" s="511"/>
      <c r="J61" s="511"/>
      <c r="K61" s="351"/>
      <c r="L61" s="253"/>
      <c r="M61" s="196"/>
      <c r="N61" s="196"/>
      <c r="O61" s="196"/>
      <c r="P61" s="196"/>
    </row>
    <row r="62" spans="1:16" ht="12.75">
      <c r="A62" s="697"/>
      <c r="B62" s="527"/>
      <c r="C62" s="520"/>
      <c r="D62" s="694"/>
      <c r="E62" s="220" t="s">
        <v>172</v>
      </c>
      <c r="F62" s="511"/>
      <c r="G62" s="523"/>
      <c r="H62" s="511"/>
      <c r="I62" s="511"/>
      <c r="J62" s="511"/>
      <c r="K62" s="351"/>
      <c r="L62" s="253"/>
      <c r="M62" s="196"/>
      <c r="N62" s="196"/>
      <c r="O62" s="196"/>
      <c r="P62" s="196"/>
    </row>
    <row r="63" spans="1:16" ht="12.75">
      <c r="A63" s="698"/>
      <c r="B63" s="524"/>
      <c r="C63" s="520"/>
      <c r="D63" s="695"/>
      <c r="E63" s="521"/>
      <c r="F63" s="243"/>
      <c r="G63" s="525"/>
      <c r="H63" s="511"/>
      <c r="I63" s="511"/>
      <c r="J63" s="511"/>
      <c r="K63" s="351"/>
      <c r="L63" s="253"/>
      <c r="M63" s="196"/>
      <c r="N63" s="196"/>
      <c r="O63" s="196"/>
      <c r="P63" s="196"/>
    </row>
    <row r="64" spans="1:16" ht="12.75">
      <c r="A64" s="697"/>
      <c r="B64" s="220" t="s">
        <v>140</v>
      </c>
      <c r="C64" s="520"/>
      <c r="D64" s="694"/>
      <c r="E64" s="220" t="s">
        <v>142</v>
      </c>
      <c r="F64" s="220" t="s">
        <v>142</v>
      </c>
      <c r="G64" s="511"/>
      <c r="H64" s="511"/>
      <c r="I64" s="511"/>
      <c r="J64" s="511"/>
      <c r="K64" s="351"/>
      <c r="L64" s="253"/>
      <c r="M64" s="196"/>
      <c r="N64" s="196"/>
      <c r="O64" s="196"/>
      <c r="P64" s="196"/>
    </row>
    <row r="65" spans="1:16" ht="12.75">
      <c r="A65" s="698"/>
      <c r="B65" s="521"/>
      <c r="C65" s="520"/>
      <c r="D65" s="695"/>
      <c r="E65" s="521"/>
      <c r="F65" s="511"/>
      <c r="G65" s="511"/>
      <c r="H65" s="511"/>
      <c r="I65" s="511"/>
      <c r="J65" s="511"/>
      <c r="K65" s="351"/>
      <c r="L65" s="253"/>
      <c r="M65" s="196"/>
      <c r="N65" s="196"/>
      <c r="O65" s="196"/>
      <c r="P65" s="196"/>
    </row>
    <row r="66" spans="1:16" ht="12.75">
      <c r="A66" s="529"/>
      <c r="B66" s="511"/>
      <c r="C66" s="511"/>
      <c r="D66" s="511"/>
      <c r="E66" s="524" t="s">
        <v>375</v>
      </c>
      <c r="F66" s="511"/>
      <c r="G66" s="511"/>
      <c r="H66" s="511"/>
      <c r="I66" s="511"/>
      <c r="J66" s="511"/>
      <c r="K66" s="511"/>
      <c r="L66" s="253"/>
      <c r="M66" s="196"/>
      <c r="N66" s="196"/>
      <c r="O66" s="196"/>
      <c r="P66" s="196"/>
    </row>
    <row r="69" ht="12.75">
      <c r="B69" s="512"/>
    </row>
  </sheetData>
  <sheetProtection password="CF25" sheet="1" objects="1" scenarios="1"/>
  <mergeCells count="43">
    <mergeCell ref="D60:D61"/>
    <mergeCell ref="A62:A63"/>
    <mergeCell ref="D62:D63"/>
    <mergeCell ref="A64:A65"/>
    <mergeCell ref="D64:D65"/>
    <mergeCell ref="L33:P33"/>
    <mergeCell ref="M34:O34"/>
    <mergeCell ref="D48:D49"/>
    <mergeCell ref="D50:D51"/>
    <mergeCell ref="D52:D53"/>
    <mergeCell ref="D54:D55"/>
    <mergeCell ref="D56:D57"/>
    <mergeCell ref="D58:D59"/>
    <mergeCell ref="D36:D37"/>
    <mergeCell ref="D38:D39"/>
    <mergeCell ref="D40:D41"/>
    <mergeCell ref="D42:D43"/>
    <mergeCell ref="D44:D45"/>
    <mergeCell ref="D46:D47"/>
    <mergeCell ref="A30:A31"/>
    <mergeCell ref="D30:D31"/>
    <mergeCell ref="A32:A33"/>
    <mergeCell ref="D32:D33"/>
    <mergeCell ref="A34:A35"/>
    <mergeCell ref="D34:D35"/>
    <mergeCell ref="D18:D19"/>
    <mergeCell ref="D20:D21"/>
    <mergeCell ref="D22:D23"/>
    <mergeCell ref="D24:D25"/>
    <mergeCell ref="D26:D27"/>
    <mergeCell ref="D28:D29"/>
    <mergeCell ref="D8:D9"/>
    <mergeCell ref="D10:D11"/>
    <mergeCell ref="D12:D13"/>
    <mergeCell ref="D14:D15"/>
    <mergeCell ref="A16:A17"/>
    <mergeCell ref="D16:D17"/>
    <mergeCell ref="B1:H1"/>
    <mergeCell ref="A2:A3"/>
    <mergeCell ref="D2:D3"/>
    <mergeCell ref="A4:A5"/>
    <mergeCell ref="D4:D5"/>
    <mergeCell ref="D6:D7"/>
  </mergeCells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T130"/>
  <sheetViews>
    <sheetView zoomScalePageLayoutView="0" workbookViewId="0" topLeftCell="I35">
      <selection activeCell="P60" sqref="P60"/>
    </sheetView>
  </sheetViews>
  <sheetFormatPr defaultColWidth="9.140625" defaultRowHeight="12.75"/>
  <cols>
    <col min="1" max="1" width="19.7109375" style="3" customWidth="1"/>
    <col min="2" max="2" width="4.00390625" style="3" customWidth="1"/>
    <col min="3" max="3" width="21.8515625" style="3" customWidth="1"/>
    <col min="4" max="4" width="12.8515625" style="3" customWidth="1"/>
    <col min="5" max="5" width="4.421875" style="3" customWidth="1"/>
    <col min="6" max="7" width="25.140625" style="3" customWidth="1"/>
    <col min="8" max="8" width="21.421875" style="3" customWidth="1"/>
    <col min="9" max="9" width="22.8515625" style="3" customWidth="1"/>
    <col min="10" max="10" width="23.8515625" style="3" customWidth="1"/>
    <col min="11" max="11" width="26.7109375" style="3" customWidth="1"/>
    <col min="12" max="16384" width="9.140625" style="3" customWidth="1"/>
  </cols>
  <sheetData>
    <row r="1" spans="1:20" ht="30" customHeight="1">
      <c r="A1" s="156"/>
      <c r="B1" s="517" t="s">
        <v>346</v>
      </c>
      <c r="C1" s="518" t="s">
        <v>347</v>
      </c>
      <c r="D1" s="518"/>
      <c r="E1" s="519" t="s">
        <v>348</v>
      </c>
      <c r="F1" s="156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39" customHeight="1">
      <c r="A2" s="511"/>
      <c r="B2" s="509"/>
      <c r="C2" s="510"/>
      <c r="D2" s="510"/>
      <c r="E2" s="511"/>
      <c r="F2" s="511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ht="15" customHeight="1">
      <c r="A3" s="220" t="s">
        <v>27</v>
      </c>
      <c r="B3" s="242">
        <v>41</v>
      </c>
      <c r="C3" s="220" t="s">
        <v>241</v>
      </c>
      <c r="D3" s="220" t="s">
        <v>349</v>
      </c>
      <c r="E3" s="220">
        <v>1</v>
      </c>
      <c r="F3" s="243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0" ht="15" customHeight="1">
      <c r="A4" s="511"/>
      <c r="B4" s="242"/>
      <c r="C4" s="220"/>
      <c r="D4" s="220"/>
      <c r="E4" s="220"/>
      <c r="F4" s="356" t="s">
        <v>27</v>
      </c>
      <c r="G4" s="513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ht="15" customHeight="1">
      <c r="A5" s="511"/>
      <c r="B5" s="242">
        <v>16</v>
      </c>
      <c r="C5" s="220" t="s">
        <v>209</v>
      </c>
      <c r="D5" s="220" t="s">
        <v>350</v>
      </c>
      <c r="E5" s="220">
        <v>2</v>
      </c>
      <c r="F5" s="476"/>
      <c r="G5" s="514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15" customHeight="1">
      <c r="A6" s="511"/>
      <c r="B6" s="242"/>
      <c r="C6" s="220"/>
      <c r="D6" s="220"/>
      <c r="E6" s="220"/>
      <c r="F6" s="511"/>
      <c r="G6" s="356" t="s">
        <v>27</v>
      </c>
      <c r="H6" s="513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15" customHeight="1">
      <c r="A7" s="511"/>
      <c r="B7" s="242">
        <v>69</v>
      </c>
      <c r="C7" s="220" t="s">
        <v>43</v>
      </c>
      <c r="D7" s="220"/>
      <c r="E7" s="220">
        <v>3</v>
      </c>
      <c r="F7" s="243"/>
      <c r="G7" s="514"/>
      <c r="H7" s="514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1:20" ht="15" customHeight="1">
      <c r="A8" s="511"/>
      <c r="B8" s="242"/>
      <c r="C8" s="220"/>
      <c r="D8" s="220"/>
      <c r="E8" s="220"/>
      <c r="F8" s="356" t="s">
        <v>43</v>
      </c>
      <c r="G8" s="515"/>
      <c r="H8" s="514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</row>
    <row r="9" spans="1:20" ht="15" customHeight="1">
      <c r="A9" s="511"/>
      <c r="B9" s="242">
        <v>47</v>
      </c>
      <c r="C9" s="220" t="s">
        <v>215</v>
      </c>
      <c r="D9" s="220" t="s">
        <v>351</v>
      </c>
      <c r="E9" s="220">
        <v>4</v>
      </c>
      <c r="F9" s="476"/>
      <c r="G9" s="196"/>
      <c r="H9" s="514"/>
      <c r="I9" s="513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</row>
    <row r="10" spans="1:20" ht="15" customHeight="1">
      <c r="A10" s="511"/>
      <c r="B10" s="242"/>
      <c r="C10" s="220"/>
      <c r="D10" s="220"/>
      <c r="E10" s="220"/>
      <c r="F10" s="511"/>
      <c r="G10" s="196"/>
      <c r="H10" s="356" t="s">
        <v>191</v>
      </c>
      <c r="I10" s="514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</row>
    <row r="11" spans="1:20" ht="15" customHeight="1">
      <c r="A11" s="511"/>
      <c r="B11" s="242">
        <v>54</v>
      </c>
      <c r="C11" s="220" t="s">
        <v>196</v>
      </c>
      <c r="D11" s="220" t="s">
        <v>352</v>
      </c>
      <c r="E11" s="220">
        <v>5</v>
      </c>
      <c r="F11" s="243"/>
      <c r="G11" s="196"/>
      <c r="H11" s="514"/>
      <c r="I11" s="514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</row>
    <row r="12" spans="1:20" ht="15" customHeight="1">
      <c r="A12" s="511"/>
      <c r="B12" s="242"/>
      <c r="C12" s="220"/>
      <c r="D12" s="220"/>
      <c r="E12" s="220"/>
      <c r="F12" s="356" t="s">
        <v>191</v>
      </c>
      <c r="G12" s="513"/>
      <c r="H12" s="514"/>
      <c r="I12" s="514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</row>
    <row r="13" spans="1:20" ht="15" customHeight="1">
      <c r="A13" s="511"/>
      <c r="B13" s="242">
        <v>3</v>
      </c>
      <c r="C13" s="220" t="s">
        <v>191</v>
      </c>
      <c r="D13" s="220" t="s">
        <v>351</v>
      </c>
      <c r="E13" s="220">
        <v>6</v>
      </c>
      <c r="F13" s="476"/>
      <c r="G13" s="514"/>
      <c r="H13" s="514"/>
      <c r="I13" s="51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</row>
    <row r="14" spans="1:20" ht="15" customHeight="1">
      <c r="A14" s="511"/>
      <c r="B14" s="242"/>
      <c r="C14" s="220"/>
      <c r="D14" s="220"/>
      <c r="E14" s="220"/>
      <c r="F14" s="511"/>
      <c r="G14" s="356" t="s">
        <v>191</v>
      </c>
      <c r="H14" s="515"/>
      <c r="I14" s="51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</row>
    <row r="15" spans="1:20" ht="15" customHeight="1">
      <c r="A15" s="511"/>
      <c r="B15" s="242">
        <v>18</v>
      </c>
      <c r="C15" s="220" t="s">
        <v>199</v>
      </c>
      <c r="D15" s="220" t="s">
        <v>350</v>
      </c>
      <c r="E15" s="220">
        <v>7</v>
      </c>
      <c r="F15" s="243"/>
      <c r="G15" s="514"/>
      <c r="H15" s="196"/>
      <c r="I15" s="51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</row>
    <row r="16" spans="1:20" ht="15" customHeight="1">
      <c r="A16" s="511"/>
      <c r="B16" s="242"/>
      <c r="C16" s="220"/>
      <c r="D16" s="220"/>
      <c r="E16" s="220"/>
      <c r="F16" s="220" t="s">
        <v>199</v>
      </c>
      <c r="G16" s="515"/>
      <c r="H16" s="196"/>
      <c r="I16" s="51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</row>
    <row r="17" spans="1:20" ht="15" customHeight="1">
      <c r="A17" s="511"/>
      <c r="B17" s="242">
        <v>56</v>
      </c>
      <c r="C17" s="220" t="s">
        <v>188</v>
      </c>
      <c r="D17" s="220" t="s">
        <v>352</v>
      </c>
      <c r="E17" s="220">
        <v>8</v>
      </c>
      <c r="F17" s="476"/>
      <c r="G17" s="196"/>
      <c r="H17" s="196"/>
      <c r="I17" s="51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</row>
    <row r="18" spans="1:20" ht="15" customHeight="1">
      <c r="A18" s="511"/>
      <c r="B18" s="242"/>
      <c r="C18" s="220"/>
      <c r="D18" s="220"/>
      <c r="E18" s="220"/>
      <c r="F18" s="511"/>
      <c r="G18" s="196"/>
      <c r="H18" s="196"/>
      <c r="I18" s="220" t="s">
        <v>191</v>
      </c>
      <c r="J18" s="513"/>
      <c r="K18" s="196"/>
      <c r="L18" s="196"/>
      <c r="M18" s="196"/>
      <c r="N18" s="196"/>
      <c r="O18" s="196"/>
      <c r="P18" s="196"/>
      <c r="Q18" s="196"/>
      <c r="R18" s="196"/>
      <c r="S18" s="196"/>
      <c r="T18" s="196"/>
    </row>
    <row r="19" spans="1:20" ht="15" customHeight="1">
      <c r="A19" s="511"/>
      <c r="B19" s="242">
        <v>52</v>
      </c>
      <c r="C19" s="220" t="s">
        <v>182</v>
      </c>
      <c r="D19" s="220" t="s">
        <v>353</v>
      </c>
      <c r="E19" s="220">
        <v>9</v>
      </c>
      <c r="F19" s="243"/>
      <c r="G19" s="196"/>
      <c r="H19" s="196"/>
      <c r="I19" s="514"/>
      <c r="J19" s="514"/>
      <c r="K19" s="196"/>
      <c r="L19" s="196"/>
      <c r="M19" s="196"/>
      <c r="N19" s="196"/>
      <c r="O19" s="196"/>
      <c r="P19" s="196"/>
      <c r="Q19" s="196"/>
      <c r="R19" s="196"/>
      <c r="S19" s="196"/>
      <c r="T19" s="196"/>
    </row>
    <row r="20" spans="1:20" ht="15" customHeight="1">
      <c r="A20" s="511"/>
      <c r="B20" s="242"/>
      <c r="C20" s="220"/>
      <c r="D20" s="220"/>
      <c r="E20" s="220"/>
      <c r="F20" s="220" t="s">
        <v>227</v>
      </c>
      <c r="G20" s="513"/>
      <c r="H20" s="196"/>
      <c r="I20" s="514"/>
      <c r="J20" s="514"/>
      <c r="K20" s="196"/>
      <c r="L20" s="196"/>
      <c r="M20" s="196"/>
      <c r="N20" s="196"/>
      <c r="O20" s="196"/>
      <c r="P20" s="196"/>
      <c r="Q20" s="196"/>
      <c r="R20" s="196"/>
      <c r="S20" s="196"/>
      <c r="T20" s="196"/>
    </row>
    <row r="21" spans="1:20" ht="15" customHeight="1">
      <c r="A21" s="511"/>
      <c r="B21" s="242">
        <v>32</v>
      </c>
      <c r="C21" s="220" t="s">
        <v>227</v>
      </c>
      <c r="D21" s="220" t="s">
        <v>354</v>
      </c>
      <c r="E21" s="220">
        <v>10</v>
      </c>
      <c r="F21" s="476"/>
      <c r="G21" s="514"/>
      <c r="H21" s="196"/>
      <c r="I21" s="514"/>
      <c r="J21" s="514"/>
      <c r="K21" s="196"/>
      <c r="L21" s="196"/>
      <c r="M21" s="196"/>
      <c r="N21" s="196"/>
      <c r="O21" s="196"/>
      <c r="P21" s="196"/>
      <c r="Q21" s="196"/>
      <c r="R21" s="196"/>
      <c r="S21" s="196"/>
      <c r="T21" s="196"/>
    </row>
    <row r="22" spans="1:20" ht="15" customHeight="1">
      <c r="A22" s="511"/>
      <c r="B22" s="242"/>
      <c r="C22" s="220"/>
      <c r="D22" s="220"/>
      <c r="E22" s="220"/>
      <c r="F22" s="511"/>
      <c r="G22" s="220" t="s">
        <v>229</v>
      </c>
      <c r="H22" s="513"/>
      <c r="I22" s="514"/>
      <c r="J22" s="514"/>
      <c r="K22" s="196"/>
      <c r="L22" s="196"/>
      <c r="M22" s="196"/>
      <c r="N22" s="196"/>
      <c r="O22" s="196"/>
      <c r="P22" s="196"/>
      <c r="Q22" s="196"/>
      <c r="R22" s="196"/>
      <c r="S22" s="196"/>
      <c r="T22" s="196"/>
    </row>
    <row r="23" spans="1:20" ht="15" customHeight="1">
      <c r="A23" s="511"/>
      <c r="B23" s="242">
        <v>22</v>
      </c>
      <c r="C23" s="220" t="s">
        <v>229</v>
      </c>
      <c r="D23" s="220" t="s">
        <v>355</v>
      </c>
      <c r="E23" s="220">
        <v>11</v>
      </c>
      <c r="F23" s="243"/>
      <c r="G23" s="514"/>
      <c r="H23" s="514"/>
      <c r="I23" s="514"/>
      <c r="J23" s="514"/>
      <c r="K23" s="196"/>
      <c r="L23" s="196"/>
      <c r="M23" s="196"/>
      <c r="N23" s="196"/>
      <c r="O23" s="196"/>
      <c r="P23" s="196"/>
      <c r="Q23" s="196"/>
      <c r="R23" s="196"/>
      <c r="S23" s="196"/>
      <c r="T23" s="196"/>
    </row>
    <row r="24" spans="1:20" ht="15" customHeight="1">
      <c r="A24" s="511"/>
      <c r="B24" s="242"/>
      <c r="C24" s="220"/>
      <c r="D24" s="220"/>
      <c r="E24" s="220"/>
      <c r="F24" s="220" t="s">
        <v>229</v>
      </c>
      <c r="G24" s="515"/>
      <c r="H24" s="514"/>
      <c r="I24" s="514"/>
      <c r="J24" s="514"/>
      <c r="K24" s="196"/>
      <c r="L24" s="196"/>
      <c r="M24" s="196"/>
      <c r="N24" s="196"/>
      <c r="O24" s="196"/>
      <c r="P24" s="196"/>
      <c r="Q24" s="196"/>
      <c r="R24" s="196"/>
      <c r="S24" s="196"/>
      <c r="T24" s="196"/>
    </row>
    <row r="25" spans="1:20" ht="15" customHeight="1">
      <c r="A25" s="511"/>
      <c r="B25" s="242">
        <v>45</v>
      </c>
      <c r="C25" s="220" t="s">
        <v>235</v>
      </c>
      <c r="D25" s="220" t="s">
        <v>257</v>
      </c>
      <c r="E25" s="220">
        <v>12</v>
      </c>
      <c r="F25" s="476"/>
      <c r="G25" s="196"/>
      <c r="H25" s="514"/>
      <c r="I25" s="514"/>
      <c r="J25" s="514"/>
      <c r="K25" s="196"/>
      <c r="L25" s="196"/>
      <c r="M25" s="196"/>
      <c r="N25" s="196"/>
      <c r="O25" s="196"/>
      <c r="P25" s="196"/>
      <c r="Q25" s="196"/>
      <c r="R25" s="196"/>
      <c r="S25" s="196"/>
      <c r="T25" s="196"/>
    </row>
    <row r="26" spans="1:20" ht="15" customHeight="1">
      <c r="A26" s="511"/>
      <c r="B26" s="242"/>
      <c r="C26" s="220"/>
      <c r="D26" s="220"/>
      <c r="E26" s="220"/>
      <c r="F26" s="511"/>
      <c r="G26" s="196"/>
      <c r="H26" s="220" t="s">
        <v>208</v>
      </c>
      <c r="I26" s="515"/>
      <c r="J26" s="514"/>
      <c r="K26" s="196"/>
      <c r="L26" s="196"/>
      <c r="M26" s="196"/>
      <c r="N26" s="196"/>
      <c r="O26" s="196"/>
      <c r="P26" s="196"/>
      <c r="Q26" s="196"/>
      <c r="R26" s="196"/>
      <c r="S26" s="196"/>
      <c r="T26" s="196"/>
    </row>
    <row r="27" spans="1:20" ht="15" customHeight="1">
      <c r="A27" s="511"/>
      <c r="B27" s="242">
        <v>68</v>
      </c>
      <c r="C27" s="220" t="s">
        <v>57</v>
      </c>
      <c r="D27" s="220"/>
      <c r="E27" s="220">
        <v>13</v>
      </c>
      <c r="F27" s="243"/>
      <c r="G27" s="196"/>
      <c r="H27" s="514"/>
      <c r="I27" s="196"/>
      <c r="J27" s="514"/>
      <c r="K27" s="196"/>
      <c r="L27" s="196"/>
      <c r="M27" s="196"/>
      <c r="N27" s="196"/>
      <c r="O27" s="196"/>
      <c r="P27" s="196"/>
      <c r="Q27" s="196"/>
      <c r="R27" s="196"/>
      <c r="S27" s="196"/>
      <c r="T27" s="196"/>
    </row>
    <row r="28" spans="1:20" ht="15" customHeight="1">
      <c r="A28" s="511"/>
      <c r="B28" s="242"/>
      <c r="C28" s="220"/>
      <c r="D28" s="220"/>
      <c r="E28" s="220"/>
      <c r="F28" s="220" t="s">
        <v>57</v>
      </c>
      <c r="G28" s="513"/>
      <c r="H28" s="514"/>
      <c r="I28" s="196"/>
      <c r="J28" s="514"/>
      <c r="K28" s="196"/>
      <c r="L28" s="196"/>
      <c r="M28" s="196"/>
      <c r="N28" s="196"/>
      <c r="O28" s="196"/>
      <c r="P28" s="196"/>
      <c r="Q28" s="196"/>
      <c r="R28" s="196"/>
      <c r="S28" s="196"/>
      <c r="T28" s="196"/>
    </row>
    <row r="29" spans="1:20" ht="15" customHeight="1">
      <c r="A29" s="511"/>
      <c r="B29" s="242">
        <v>60</v>
      </c>
      <c r="C29" s="220" t="s">
        <v>184</v>
      </c>
      <c r="D29" s="220" t="s">
        <v>356</v>
      </c>
      <c r="E29" s="220">
        <v>14</v>
      </c>
      <c r="F29" s="476"/>
      <c r="G29" s="514"/>
      <c r="H29" s="514"/>
      <c r="I29" s="196"/>
      <c r="J29" s="514"/>
      <c r="K29" s="196"/>
      <c r="L29" s="196"/>
      <c r="M29" s="196"/>
      <c r="N29" s="196"/>
      <c r="O29" s="196"/>
      <c r="P29" s="196"/>
      <c r="Q29" s="196"/>
      <c r="R29" s="196"/>
      <c r="S29" s="196"/>
      <c r="T29" s="196"/>
    </row>
    <row r="30" spans="1:20" ht="15" customHeight="1">
      <c r="A30" s="511"/>
      <c r="B30" s="242"/>
      <c r="C30" s="220"/>
      <c r="D30" s="220"/>
      <c r="E30" s="220"/>
      <c r="F30" s="511"/>
      <c r="G30" s="220" t="s">
        <v>208</v>
      </c>
      <c r="H30" s="515"/>
      <c r="I30" s="196"/>
      <c r="J30" s="514"/>
      <c r="K30" s="196"/>
      <c r="L30" s="196"/>
      <c r="M30" s="196"/>
      <c r="N30" s="196"/>
      <c r="O30" s="196"/>
      <c r="P30" s="196"/>
      <c r="Q30" s="196"/>
      <c r="R30" s="196"/>
      <c r="S30" s="196"/>
      <c r="T30" s="196"/>
    </row>
    <row r="31" spans="1:20" ht="15" customHeight="1">
      <c r="A31" s="511"/>
      <c r="B31" s="242">
        <v>26</v>
      </c>
      <c r="C31" s="220" t="s">
        <v>195</v>
      </c>
      <c r="D31" s="220" t="s">
        <v>251</v>
      </c>
      <c r="E31" s="220">
        <v>15</v>
      </c>
      <c r="F31" s="243"/>
      <c r="G31" s="514"/>
      <c r="H31" s="196"/>
      <c r="I31" s="196"/>
      <c r="J31" s="514"/>
      <c r="K31" s="196"/>
      <c r="L31" s="196"/>
      <c r="M31" s="196"/>
      <c r="N31" s="196"/>
      <c r="O31" s="196"/>
      <c r="P31" s="196"/>
      <c r="Q31" s="196"/>
      <c r="R31" s="196"/>
      <c r="S31" s="196"/>
      <c r="T31" s="196"/>
    </row>
    <row r="32" spans="1:20" ht="15" customHeight="1">
      <c r="A32" s="511"/>
      <c r="B32" s="242"/>
      <c r="C32" s="220"/>
      <c r="D32" s="220"/>
      <c r="E32" s="220"/>
      <c r="F32" s="220" t="s">
        <v>208</v>
      </c>
      <c r="G32" s="515"/>
      <c r="H32" s="196"/>
      <c r="I32" s="196"/>
      <c r="J32" s="514"/>
      <c r="K32" s="196"/>
      <c r="L32" s="196"/>
      <c r="M32" s="196"/>
      <c r="N32" s="196"/>
      <c r="O32" s="196"/>
      <c r="P32" s="196"/>
      <c r="Q32" s="196"/>
      <c r="R32" s="196"/>
      <c r="S32" s="196"/>
      <c r="T32" s="196"/>
    </row>
    <row r="33" spans="1:20" ht="15" customHeight="1">
      <c r="A33" s="220" t="s">
        <v>224</v>
      </c>
      <c r="B33" s="242">
        <v>64</v>
      </c>
      <c r="C33" s="220" t="s">
        <v>208</v>
      </c>
      <c r="D33" s="220" t="s">
        <v>356</v>
      </c>
      <c r="E33" s="220">
        <v>16</v>
      </c>
      <c r="F33" s="476"/>
      <c r="G33" s="196"/>
      <c r="H33" s="196"/>
      <c r="I33" s="196"/>
      <c r="J33" s="514"/>
      <c r="K33" s="196"/>
      <c r="L33" s="196"/>
      <c r="M33" s="196"/>
      <c r="N33" s="196"/>
      <c r="O33" s="196"/>
      <c r="P33" s="196"/>
      <c r="Q33" s="196"/>
      <c r="R33" s="196"/>
      <c r="S33" s="196"/>
      <c r="T33" s="196"/>
    </row>
    <row r="34" spans="1:20" ht="15" customHeight="1">
      <c r="A34" s="511"/>
      <c r="B34" s="242"/>
      <c r="C34" s="220"/>
      <c r="D34" s="220"/>
      <c r="E34" s="220"/>
      <c r="F34" s="511"/>
      <c r="G34" s="196"/>
      <c r="H34" s="196"/>
      <c r="I34" s="196"/>
      <c r="J34" s="220" t="s">
        <v>191</v>
      </c>
      <c r="K34" s="513"/>
      <c r="L34" s="196"/>
      <c r="M34" s="196"/>
      <c r="N34" s="196"/>
      <c r="O34" s="196"/>
      <c r="P34" s="196"/>
      <c r="Q34" s="196"/>
      <c r="R34" s="196"/>
      <c r="S34" s="196"/>
      <c r="T34" s="196"/>
    </row>
    <row r="35" spans="1:20" ht="15" customHeight="1">
      <c r="A35" s="511"/>
      <c r="B35" s="242">
        <v>12</v>
      </c>
      <c r="C35" s="220" t="s">
        <v>225</v>
      </c>
      <c r="D35" s="220" t="s">
        <v>355</v>
      </c>
      <c r="E35" s="220">
        <v>17</v>
      </c>
      <c r="F35" s="243"/>
      <c r="G35" s="196"/>
      <c r="H35" s="196"/>
      <c r="I35" s="196"/>
      <c r="J35" s="514"/>
      <c r="K35" s="514"/>
      <c r="L35" s="196"/>
      <c r="M35" s="196"/>
      <c r="N35" s="196"/>
      <c r="O35" s="196"/>
      <c r="P35" s="196"/>
      <c r="Q35" s="196"/>
      <c r="R35" s="196"/>
      <c r="S35" s="196"/>
      <c r="T35" s="196"/>
    </row>
    <row r="36" spans="1:20" ht="15" customHeight="1">
      <c r="A36" s="511"/>
      <c r="B36" s="242"/>
      <c r="C36" s="220"/>
      <c r="D36" s="220"/>
      <c r="E36" s="220"/>
      <c r="F36" s="220" t="s">
        <v>225</v>
      </c>
      <c r="G36" s="513"/>
      <c r="H36" s="196"/>
      <c r="I36" s="196"/>
      <c r="J36" s="514"/>
      <c r="K36" s="514"/>
      <c r="L36" s="196"/>
      <c r="M36" s="196"/>
      <c r="N36" s="196"/>
      <c r="O36" s="196"/>
      <c r="P36" s="196"/>
      <c r="Q36" s="196"/>
      <c r="R36" s="196"/>
      <c r="S36" s="196"/>
      <c r="T36" s="196"/>
    </row>
    <row r="37" spans="1:20" ht="15" customHeight="1">
      <c r="A37" s="511"/>
      <c r="B37" s="242">
        <v>8</v>
      </c>
      <c r="C37" s="220" t="s">
        <v>213</v>
      </c>
      <c r="D37" s="220" t="s">
        <v>260</v>
      </c>
      <c r="E37" s="220">
        <v>18</v>
      </c>
      <c r="F37" s="476"/>
      <c r="G37" s="514"/>
      <c r="H37" s="196"/>
      <c r="I37" s="196"/>
      <c r="J37" s="514"/>
      <c r="K37" s="514"/>
      <c r="L37" s="196"/>
      <c r="M37" s="196"/>
      <c r="N37" s="196"/>
      <c r="O37" s="196"/>
      <c r="P37" s="196"/>
      <c r="Q37" s="196"/>
      <c r="R37" s="196"/>
      <c r="S37" s="196"/>
      <c r="T37" s="196"/>
    </row>
    <row r="38" spans="1:20" ht="15" customHeight="1">
      <c r="A38" s="511"/>
      <c r="B38" s="242"/>
      <c r="C38" s="220"/>
      <c r="D38" s="220"/>
      <c r="E38" s="220"/>
      <c r="F38" s="511"/>
      <c r="G38" s="220" t="s">
        <v>198</v>
      </c>
      <c r="H38" s="513"/>
      <c r="I38" s="196"/>
      <c r="J38" s="514"/>
      <c r="K38" s="514"/>
      <c r="L38" s="196"/>
      <c r="M38" s="196"/>
      <c r="N38" s="196"/>
      <c r="O38" s="196"/>
      <c r="P38" s="196"/>
      <c r="Q38" s="196"/>
      <c r="R38" s="196"/>
      <c r="S38" s="196"/>
      <c r="T38" s="196"/>
    </row>
    <row r="39" spans="1:20" ht="15" customHeight="1">
      <c r="A39" s="511"/>
      <c r="B39" s="242">
        <v>31</v>
      </c>
      <c r="C39" s="220" t="s">
        <v>210</v>
      </c>
      <c r="D39" s="220" t="s">
        <v>354</v>
      </c>
      <c r="E39" s="220">
        <v>19</v>
      </c>
      <c r="F39" s="243"/>
      <c r="G39" s="514"/>
      <c r="H39" s="514"/>
      <c r="I39" s="196"/>
      <c r="J39" s="514"/>
      <c r="K39" s="514"/>
      <c r="L39" s="196"/>
      <c r="M39" s="196"/>
      <c r="N39" s="196"/>
      <c r="O39" s="196"/>
      <c r="P39" s="196"/>
      <c r="Q39" s="196"/>
      <c r="R39" s="196"/>
      <c r="S39" s="196"/>
      <c r="T39" s="196"/>
    </row>
    <row r="40" spans="1:20" ht="15" customHeight="1">
      <c r="A40" s="511"/>
      <c r="B40" s="242"/>
      <c r="C40" s="220"/>
      <c r="D40" s="220"/>
      <c r="E40" s="220"/>
      <c r="F40" s="220" t="s">
        <v>198</v>
      </c>
      <c r="G40" s="515"/>
      <c r="H40" s="514"/>
      <c r="I40" s="196"/>
      <c r="J40" s="514"/>
      <c r="K40" s="514"/>
      <c r="L40" s="196"/>
      <c r="M40" s="196"/>
      <c r="N40" s="196"/>
      <c r="O40" s="196"/>
      <c r="P40" s="196"/>
      <c r="Q40" s="196"/>
      <c r="R40" s="196"/>
      <c r="S40" s="196"/>
      <c r="T40" s="196"/>
    </row>
    <row r="41" spans="1:20" ht="15" customHeight="1">
      <c r="A41" s="511"/>
      <c r="B41" s="242">
        <v>46</v>
      </c>
      <c r="C41" s="220" t="s">
        <v>198</v>
      </c>
      <c r="D41" s="220" t="s">
        <v>257</v>
      </c>
      <c r="E41" s="220">
        <v>20</v>
      </c>
      <c r="F41" s="476"/>
      <c r="G41" s="196"/>
      <c r="H41" s="514"/>
      <c r="I41" s="196"/>
      <c r="J41" s="514"/>
      <c r="K41" s="514"/>
      <c r="L41" s="196"/>
      <c r="M41" s="196"/>
      <c r="N41" s="196"/>
      <c r="O41" s="196"/>
      <c r="P41" s="196"/>
      <c r="Q41" s="196"/>
      <c r="R41" s="196"/>
      <c r="S41" s="196"/>
      <c r="T41" s="196"/>
    </row>
    <row r="42" spans="1:20" ht="15" customHeight="1">
      <c r="A42" s="511"/>
      <c r="B42" s="242"/>
      <c r="C42" s="220"/>
      <c r="D42" s="220"/>
      <c r="E42" s="220"/>
      <c r="F42" s="511"/>
      <c r="G42" s="196"/>
      <c r="H42" s="220" t="s">
        <v>230</v>
      </c>
      <c r="I42" s="513"/>
      <c r="J42" s="514"/>
      <c r="K42" s="514"/>
      <c r="L42" s="196"/>
      <c r="M42" s="196"/>
      <c r="N42" s="196"/>
      <c r="O42" s="196"/>
      <c r="P42" s="196"/>
      <c r="Q42" s="196"/>
      <c r="R42" s="196"/>
      <c r="S42" s="196"/>
      <c r="T42" s="196"/>
    </row>
    <row r="43" spans="1:20" ht="15" customHeight="1">
      <c r="A43" s="511"/>
      <c r="B43" s="242">
        <v>7</v>
      </c>
      <c r="C43" s="220" t="s">
        <v>185</v>
      </c>
      <c r="D43" s="220" t="s">
        <v>351</v>
      </c>
      <c r="E43" s="220">
        <v>21</v>
      </c>
      <c r="F43" s="243"/>
      <c r="G43" s="196"/>
      <c r="H43" s="514"/>
      <c r="I43" s="514"/>
      <c r="J43" s="514"/>
      <c r="K43" s="514"/>
      <c r="L43" s="196"/>
      <c r="M43" s="196"/>
      <c r="N43" s="196"/>
      <c r="O43" s="196"/>
      <c r="P43" s="196"/>
      <c r="Q43" s="196"/>
      <c r="R43" s="196"/>
      <c r="S43" s="196"/>
      <c r="T43" s="196"/>
    </row>
    <row r="44" spans="1:20" ht="15" customHeight="1">
      <c r="A44" s="511"/>
      <c r="B44" s="242"/>
      <c r="C44" s="220"/>
      <c r="D44" s="220"/>
      <c r="E44" s="220"/>
      <c r="F44" s="220" t="s">
        <v>231</v>
      </c>
      <c r="G44" s="513"/>
      <c r="H44" s="514"/>
      <c r="I44" s="514"/>
      <c r="J44" s="514"/>
      <c r="K44" s="514"/>
      <c r="L44" s="196"/>
      <c r="M44" s="196"/>
      <c r="N44" s="196"/>
      <c r="O44" s="196"/>
      <c r="P44" s="196"/>
      <c r="Q44" s="196"/>
      <c r="R44" s="196"/>
      <c r="S44" s="196"/>
      <c r="T44" s="196"/>
    </row>
    <row r="45" spans="1:20" ht="15" customHeight="1">
      <c r="A45" s="511"/>
      <c r="B45" s="242">
        <v>44</v>
      </c>
      <c r="C45" s="220" t="s">
        <v>231</v>
      </c>
      <c r="D45" s="220" t="s">
        <v>351</v>
      </c>
      <c r="E45" s="220">
        <v>22</v>
      </c>
      <c r="F45" s="476"/>
      <c r="G45" s="514"/>
      <c r="H45" s="514"/>
      <c r="I45" s="514"/>
      <c r="J45" s="514"/>
      <c r="K45" s="514"/>
      <c r="L45" s="196"/>
      <c r="M45" s="196"/>
      <c r="N45" s="196"/>
      <c r="O45" s="196"/>
      <c r="P45" s="196"/>
      <c r="Q45" s="196"/>
      <c r="R45" s="196"/>
      <c r="S45" s="196"/>
      <c r="T45" s="196"/>
    </row>
    <row r="46" spans="1:20" ht="15" customHeight="1">
      <c r="A46" s="511"/>
      <c r="B46" s="242"/>
      <c r="C46" s="220"/>
      <c r="D46" s="220"/>
      <c r="E46" s="220"/>
      <c r="F46" s="511"/>
      <c r="G46" s="220" t="s">
        <v>230</v>
      </c>
      <c r="H46" s="515"/>
      <c r="I46" s="514"/>
      <c r="J46" s="514"/>
      <c r="K46" s="514"/>
      <c r="L46" s="196"/>
      <c r="M46" s="196"/>
      <c r="N46" s="196"/>
      <c r="O46" s="196"/>
      <c r="P46" s="196"/>
      <c r="Q46" s="196"/>
      <c r="R46" s="196"/>
      <c r="S46" s="196"/>
      <c r="T46" s="196"/>
    </row>
    <row r="47" spans="1:20" ht="15" customHeight="1">
      <c r="A47" s="511"/>
      <c r="B47" s="242">
        <v>10</v>
      </c>
      <c r="C47" s="220" t="s">
        <v>222</v>
      </c>
      <c r="D47" s="220" t="s">
        <v>355</v>
      </c>
      <c r="E47" s="220">
        <v>23</v>
      </c>
      <c r="F47" s="243"/>
      <c r="G47" s="514"/>
      <c r="H47" s="196"/>
      <c r="I47" s="514"/>
      <c r="J47" s="514"/>
      <c r="K47" s="514"/>
      <c r="L47" s="196"/>
      <c r="M47" s="196"/>
      <c r="N47" s="196"/>
      <c r="O47" s="196"/>
      <c r="P47" s="196"/>
      <c r="Q47" s="196"/>
      <c r="R47" s="196"/>
      <c r="S47" s="196"/>
      <c r="T47" s="196"/>
    </row>
    <row r="48" spans="1:20" ht="15" customHeight="1">
      <c r="A48" s="511"/>
      <c r="B48" s="242"/>
      <c r="C48" s="220"/>
      <c r="D48" s="220"/>
      <c r="E48" s="220"/>
      <c r="F48" s="220" t="s">
        <v>230</v>
      </c>
      <c r="G48" s="515"/>
      <c r="H48" s="196"/>
      <c r="I48" s="514"/>
      <c r="J48" s="514"/>
      <c r="K48" s="514"/>
      <c r="L48" s="196"/>
      <c r="M48" s="196"/>
      <c r="N48" s="196"/>
      <c r="O48" s="196"/>
      <c r="P48" s="196"/>
      <c r="Q48" s="196"/>
      <c r="R48" s="196"/>
      <c r="S48" s="196"/>
      <c r="T48" s="196"/>
    </row>
    <row r="49" spans="1:20" ht="15" customHeight="1">
      <c r="A49" s="511"/>
      <c r="B49" s="242">
        <v>14</v>
      </c>
      <c r="C49" s="220" t="s">
        <v>230</v>
      </c>
      <c r="D49" s="220" t="s">
        <v>109</v>
      </c>
      <c r="E49" s="220">
        <v>24</v>
      </c>
      <c r="F49" s="476"/>
      <c r="G49" s="196"/>
      <c r="H49" s="196"/>
      <c r="I49" s="514"/>
      <c r="J49" s="514"/>
      <c r="K49" s="514"/>
      <c r="L49" s="196"/>
      <c r="M49" s="196"/>
      <c r="N49" s="196"/>
      <c r="O49" s="196"/>
      <c r="P49" s="196"/>
      <c r="Q49" s="196"/>
      <c r="R49" s="196"/>
      <c r="S49" s="196"/>
      <c r="T49" s="196"/>
    </row>
    <row r="50" spans="1:20" ht="15" customHeight="1">
      <c r="A50" s="511"/>
      <c r="B50" s="242"/>
      <c r="C50" s="220"/>
      <c r="D50" s="220"/>
      <c r="E50" s="220"/>
      <c r="F50" s="511"/>
      <c r="G50" s="196"/>
      <c r="H50" s="196"/>
      <c r="I50" s="220" t="s">
        <v>204</v>
      </c>
      <c r="J50" s="515"/>
      <c r="K50" s="514"/>
      <c r="L50" s="196"/>
      <c r="M50" s="196"/>
      <c r="N50" s="196"/>
      <c r="O50" s="196"/>
      <c r="P50" s="196"/>
      <c r="Q50" s="196"/>
      <c r="R50" s="196"/>
      <c r="S50" s="196"/>
      <c r="T50" s="196"/>
    </row>
    <row r="51" spans="1:20" ht="15" customHeight="1">
      <c r="A51" s="511"/>
      <c r="B51" s="242">
        <v>35</v>
      </c>
      <c r="C51" s="220" t="s">
        <v>357</v>
      </c>
      <c r="D51" s="220" t="s">
        <v>358</v>
      </c>
      <c r="E51" s="220">
        <v>25</v>
      </c>
      <c r="F51" s="243"/>
      <c r="G51" s="196"/>
      <c r="H51" s="196"/>
      <c r="I51" s="514"/>
      <c r="J51" s="196"/>
      <c r="K51" s="514"/>
      <c r="L51" s="196"/>
      <c r="M51" s="196"/>
      <c r="N51" s="196"/>
      <c r="O51" s="196"/>
      <c r="P51" s="196"/>
      <c r="Q51" s="196"/>
      <c r="R51" s="196"/>
      <c r="S51" s="196"/>
      <c r="T51" s="196"/>
    </row>
    <row r="52" spans="1:20" ht="15" customHeight="1">
      <c r="A52" s="511"/>
      <c r="B52" s="242"/>
      <c r="C52" s="220"/>
      <c r="D52" s="220"/>
      <c r="E52" s="220"/>
      <c r="F52" s="220" t="s">
        <v>357</v>
      </c>
      <c r="G52" s="513"/>
      <c r="H52" s="196"/>
      <c r="I52" s="514"/>
      <c r="J52" s="196"/>
      <c r="K52" s="514"/>
      <c r="L52" s="196"/>
      <c r="M52" s="196"/>
      <c r="N52" s="196"/>
      <c r="O52" s="196"/>
      <c r="P52" s="701" t="s">
        <v>8</v>
      </c>
      <c r="Q52" s="624"/>
      <c r="R52" s="624"/>
      <c r="S52" s="624"/>
      <c r="T52" s="196"/>
    </row>
    <row r="53" spans="1:20" ht="15" customHeight="1">
      <c r="A53" s="511"/>
      <c r="B53" s="242">
        <v>48</v>
      </c>
      <c r="C53" s="220" t="s">
        <v>219</v>
      </c>
      <c r="D53" s="220" t="s">
        <v>353</v>
      </c>
      <c r="E53" s="220">
        <v>26</v>
      </c>
      <c r="F53" s="476"/>
      <c r="G53" s="514"/>
      <c r="H53" s="196"/>
      <c r="I53" s="514"/>
      <c r="J53" s="196"/>
      <c r="K53" s="514"/>
      <c r="L53" s="196"/>
      <c r="M53" s="196"/>
      <c r="N53" s="196"/>
      <c r="O53" s="196"/>
      <c r="P53" s="157">
        <v>1</v>
      </c>
      <c r="Q53" s="252" t="s">
        <v>245</v>
      </c>
      <c r="R53" s="157"/>
      <c r="S53" s="158"/>
      <c r="T53" s="196"/>
    </row>
    <row r="54" spans="1:20" ht="15" customHeight="1">
      <c r="A54" s="511"/>
      <c r="B54" s="242"/>
      <c r="C54" s="220"/>
      <c r="D54" s="220"/>
      <c r="E54" s="220"/>
      <c r="F54" s="511"/>
      <c r="G54" s="220" t="s">
        <v>223</v>
      </c>
      <c r="H54" s="513"/>
      <c r="I54" s="514"/>
      <c r="J54" s="196"/>
      <c r="K54" s="514"/>
      <c r="L54" s="196"/>
      <c r="M54" s="196"/>
      <c r="N54" s="196"/>
      <c r="O54" s="196"/>
      <c r="P54" s="157">
        <v>2</v>
      </c>
      <c r="Q54" s="252" t="s">
        <v>191</v>
      </c>
      <c r="R54" s="157"/>
      <c r="S54" s="158"/>
      <c r="T54" s="196"/>
    </row>
    <row r="55" spans="1:20" ht="15" customHeight="1">
      <c r="A55" s="511"/>
      <c r="B55" s="242">
        <v>4</v>
      </c>
      <c r="C55" s="220" t="s">
        <v>223</v>
      </c>
      <c r="D55" s="220" t="s">
        <v>351</v>
      </c>
      <c r="E55" s="220">
        <v>27</v>
      </c>
      <c r="F55" s="243"/>
      <c r="G55" s="514"/>
      <c r="H55" s="514"/>
      <c r="I55" s="514"/>
      <c r="J55" s="196"/>
      <c r="K55" s="514"/>
      <c r="L55" s="196"/>
      <c r="M55" s="196"/>
      <c r="N55" s="196"/>
      <c r="O55" s="196"/>
      <c r="P55" s="157">
        <v>3</v>
      </c>
      <c r="Q55" s="252" t="s">
        <v>362</v>
      </c>
      <c r="R55" s="157"/>
      <c r="S55" s="158"/>
      <c r="T55" s="196"/>
    </row>
    <row r="56" spans="1:20" ht="15" customHeight="1">
      <c r="A56" s="511"/>
      <c r="B56" s="242"/>
      <c r="C56" s="220"/>
      <c r="D56" s="220"/>
      <c r="E56" s="220"/>
      <c r="F56" s="220" t="s">
        <v>223</v>
      </c>
      <c r="G56" s="515"/>
      <c r="H56" s="514"/>
      <c r="I56" s="514"/>
      <c r="J56" s="196"/>
      <c r="K56" s="514"/>
      <c r="L56" s="196"/>
      <c r="M56" s="196"/>
      <c r="N56" s="196"/>
      <c r="O56" s="196"/>
      <c r="P56" s="157">
        <v>4</v>
      </c>
      <c r="Q56" s="252" t="s">
        <v>388</v>
      </c>
      <c r="R56" s="157"/>
      <c r="S56" s="158"/>
      <c r="T56" s="196"/>
    </row>
    <row r="57" spans="1:20" ht="15" customHeight="1">
      <c r="A57" s="511"/>
      <c r="B57" s="242">
        <v>59</v>
      </c>
      <c r="C57" s="220" t="s">
        <v>217</v>
      </c>
      <c r="D57" s="220" t="s">
        <v>265</v>
      </c>
      <c r="E57" s="220">
        <v>28</v>
      </c>
      <c r="F57" s="476"/>
      <c r="G57" s="196"/>
      <c r="H57" s="514"/>
      <c r="I57" s="514"/>
      <c r="J57" s="196"/>
      <c r="K57" s="514"/>
      <c r="L57" s="196"/>
      <c r="M57" s="196"/>
      <c r="N57" s="196"/>
      <c r="O57" s="196"/>
      <c r="P57" s="157"/>
      <c r="Q57" s="158"/>
      <c r="R57" s="158"/>
      <c r="S57" s="158"/>
      <c r="T57" s="196"/>
    </row>
    <row r="58" spans="1:20" ht="15" customHeight="1">
      <c r="A58" s="511"/>
      <c r="B58" s="242"/>
      <c r="C58" s="220"/>
      <c r="D58" s="220"/>
      <c r="E58" s="220"/>
      <c r="F58" s="511"/>
      <c r="G58" s="196"/>
      <c r="H58" s="220" t="s">
        <v>204</v>
      </c>
      <c r="I58" s="514"/>
      <c r="J58" s="196"/>
      <c r="K58" s="514"/>
      <c r="L58" s="196"/>
      <c r="M58" s="196"/>
      <c r="N58" s="196"/>
      <c r="O58" s="196"/>
      <c r="P58" s="196"/>
      <c r="Q58" s="196"/>
      <c r="R58" s="196"/>
      <c r="S58" s="196" t="s">
        <v>390</v>
      </c>
      <c r="T58" s="196"/>
    </row>
    <row r="59" spans="1:20" ht="15" customHeight="1">
      <c r="A59" s="511"/>
      <c r="B59" s="242">
        <v>1</v>
      </c>
      <c r="C59" s="220" t="s">
        <v>243</v>
      </c>
      <c r="D59" s="220" t="s">
        <v>351</v>
      </c>
      <c r="E59" s="220">
        <v>29</v>
      </c>
      <c r="F59" s="243"/>
      <c r="G59" s="196"/>
      <c r="H59" s="514"/>
      <c r="I59" s="515"/>
      <c r="J59" s="196"/>
      <c r="K59" s="514"/>
      <c r="L59" s="196"/>
      <c r="M59" s="196"/>
      <c r="N59" s="196"/>
      <c r="O59" s="196"/>
      <c r="P59" s="196"/>
      <c r="Q59" s="196"/>
      <c r="R59" s="196"/>
      <c r="S59" s="196" t="s">
        <v>391</v>
      </c>
      <c r="T59" s="196"/>
    </row>
    <row r="60" spans="1:20" ht="15" customHeight="1">
      <c r="A60" s="511"/>
      <c r="B60" s="242"/>
      <c r="C60" s="220"/>
      <c r="D60" s="220"/>
      <c r="E60" s="220"/>
      <c r="F60" s="220" t="s">
        <v>243</v>
      </c>
      <c r="G60" s="513"/>
      <c r="H60" s="514"/>
      <c r="I60" s="196"/>
      <c r="J60" s="196"/>
      <c r="K60" s="514"/>
      <c r="L60" s="196"/>
      <c r="M60" s="196"/>
      <c r="N60" s="196"/>
      <c r="O60" s="196"/>
      <c r="P60" s="196"/>
      <c r="Q60" s="196"/>
      <c r="R60" s="196"/>
      <c r="S60" s="196"/>
      <c r="T60" s="196"/>
    </row>
    <row r="61" spans="1:20" ht="12.75">
      <c r="A61" s="511"/>
      <c r="B61" s="242">
        <v>28</v>
      </c>
      <c r="C61" s="220" t="s">
        <v>197</v>
      </c>
      <c r="D61" s="220" t="s">
        <v>356</v>
      </c>
      <c r="E61" s="220">
        <v>30</v>
      </c>
      <c r="F61" s="476"/>
      <c r="G61" s="514"/>
      <c r="H61" s="514"/>
      <c r="I61" s="196"/>
      <c r="J61" s="196"/>
      <c r="K61" s="514"/>
      <c r="L61" s="196"/>
      <c r="M61" s="196"/>
      <c r="N61" s="196"/>
      <c r="O61" s="196"/>
      <c r="P61" s="196"/>
      <c r="Q61" s="196"/>
      <c r="R61" s="196"/>
      <c r="S61" s="196"/>
      <c r="T61" s="196"/>
    </row>
    <row r="62" spans="1:20" ht="12.75">
      <c r="A62" s="511"/>
      <c r="B62" s="242"/>
      <c r="C62" s="220"/>
      <c r="D62" s="220"/>
      <c r="E62" s="220"/>
      <c r="F62" s="511"/>
      <c r="G62" s="220" t="s">
        <v>204</v>
      </c>
      <c r="H62" s="515"/>
      <c r="I62" s="196"/>
      <c r="J62" s="196"/>
      <c r="K62" s="514"/>
      <c r="L62" s="196"/>
      <c r="M62" s="196"/>
      <c r="N62" s="196"/>
      <c r="O62" s="196"/>
      <c r="P62" s="196"/>
      <c r="Q62" s="196"/>
      <c r="R62" s="196"/>
      <c r="S62" s="196"/>
      <c r="T62" s="196"/>
    </row>
    <row r="63" spans="1:20" ht="12.75">
      <c r="A63" s="511"/>
      <c r="B63" s="242">
        <v>53</v>
      </c>
      <c r="C63" s="220" t="s">
        <v>233</v>
      </c>
      <c r="D63" s="220" t="s">
        <v>260</v>
      </c>
      <c r="E63" s="220">
        <v>31</v>
      </c>
      <c r="F63" s="243"/>
      <c r="G63" s="514"/>
      <c r="H63" s="196"/>
      <c r="I63" s="196"/>
      <c r="J63" s="196"/>
      <c r="K63" s="514"/>
      <c r="L63" s="196"/>
      <c r="M63" s="196"/>
      <c r="N63" s="196"/>
      <c r="O63" s="196"/>
      <c r="P63" s="196"/>
      <c r="Q63" s="196"/>
      <c r="R63" s="196"/>
      <c r="S63" s="196"/>
      <c r="T63" s="196"/>
    </row>
    <row r="64" spans="1:20" ht="12.75">
      <c r="A64" s="511"/>
      <c r="B64" s="242"/>
      <c r="C64" s="220"/>
      <c r="D64" s="220"/>
      <c r="E64" s="220"/>
      <c r="F64" s="220" t="s">
        <v>204</v>
      </c>
      <c r="G64" s="515"/>
      <c r="H64" s="196"/>
      <c r="I64" s="196"/>
      <c r="J64" s="196"/>
      <c r="K64" s="514"/>
      <c r="L64" s="196"/>
      <c r="M64" s="196"/>
      <c r="N64" s="196"/>
      <c r="O64" s="196"/>
      <c r="P64" s="196"/>
      <c r="Q64" s="196"/>
      <c r="R64" s="196"/>
      <c r="S64" s="196"/>
      <c r="T64" s="196"/>
    </row>
    <row r="65" spans="1:20" ht="12.75">
      <c r="A65" s="220" t="s">
        <v>204</v>
      </c>
      <c r="B65" s="242">
        <v>37</v>
      </c>
      <c r="C65" s="220" t="s">
        <v>359</v>
      </c>
      <c r="D65" s="220" t="s">
        <v>358</v>
      </c>
      <c r="E65" s="220">
        <v>32</v>
      </c>
      <c r="F65" s="476"/>
      <c r="G65" s="196"/>
      <c r="H65" s="196"/>
      <c r="I65" s="196"/>
      <c r="J65" s="196"/>
      <c r="K65" s="514"/>
      <c r="L65" s="196"/>
      <c r="M65" s="196"/>
      <c r="N65" s="196"/>
      <c r="O65" s="196"/>
      <c r="P65" s="196"/>
      <c r="Q65" s="196"/>
      <c r="R65" s="196"/>
      <c r="S65" s="196"/>
      <c r="T65" s="196"/>
    </row>
    <row r="66" spans="1:20" ht="12.75">
      <c r="A66" s="511"/>
      <c r="B66" s="242"/>
      <c r="C66" s="220"/>
      <c r="D66" s="220"/>
      <c r="E66" s="220"/>
      <c r="F66" s="511"/>
      <c r="G66" s="196"/>
      <c r="H66" s="196"/>
      <c r="I66" s="196"/>
      <c r="J66" s="196"/>
      <c r="K66" s="514"/>
      <c r="L66" s="196"/>
      <c r="M66" s="196"/>
      <c r="N66" s="196"/>
      <c r="O66" s="196"/>
      <c r="P66" s="196"/>
      <c r="Q66" s="196"/>
      <c r="R66" s="196"/>
      <c r="S66" s="196"/>
      <c r="T66" s="196"/>
    </row>
    <row r="67" spans="1:20" ht="12.75">
      <c r="A67" s="220" t="s">
        <v>203</v>
      </c>
      <c r="B67" s="242">
        <v>21</v>
      </c>
      <c r="C67" s="220" t="s">
        <v>205</v>
      </c>
      <c r="D67" s="220" t="s">
        <v>253</v>
      </c>
      <c r="E67" s="220">
        <v>33</v>
      </c>
      <c r="F67" s="243"/>
      <c r="G67" s="196"/>
      <c r="H67" s="196"/>
      <c r="I67" s="196"/>
      <c r="J67" s="196"/>
      <c r="K67" s="514"/>
      <c r="L67" s="196"/>
      <c r="M67" s="196"/>
      <c r="N67" s="196"/>
      <c r="O67" s="196"/>
      <c r="P67" s="196"/>
      <c r="Q67" s="196"/>
      <c r="R67" s="196"/>
      <c r="S67" s="196"/>
      <c r="T67" s="196"/>
    </row>
    <row r="68" spans="1:20" ht="12.75">
      <c r="A68" s="511"/>
      <c r="B68" s="242"/>
      <c r="C68" s="220"/>
      <c r="D68" s="220"/>
      <c r="E68" s="220"/>
      <c r="F68" s="220" t="s">
        <v>203</v>
      </c>
      <c r="G68" s="513"/>
      <c r="H68" s="196"/>
      <c r="I68" s="196"/>
      <c r="J68" s="196"/>
      <c r="K68" s="514"/>
      <c r="L68" s="196"/>
      <c r="M68" s="196"/>
      <c r="N68" s="196"/>
      <c r="O68" s="196"/>
      <c r="P68" s="196"/>
      <c r="Q68" s="196"/>
      <c r="R68" s="196"/>
      <c r="S68" s="196"/>
      <c r="T68" s="196"/>
    </row>
    <row r="69" spans="1:20" ht="12.75">
      <c r="A69" s="511"/>
      <c r="B69" s="242">
        <v>5</v>
      </c>
      <c r="C69" s="220" t="s">
        <v>211</v>
      </c>
      <c r="D69" s="220" t="s">
        <v>351</v>
      </c>
      <c r="E69" s="220">
        <v>34</v>
      </c>
      <c r="F69" s="476"/>
      <c r="G69" s="514"/>
      <c r="H69" s="196"/>
      <c r="I69" s="196"/>
      <c r="J69" s="196"/>
      <c r="K69" s="514"/>
      <c r="L69" s="196"/>
      <c r="M69" s="196"/>
      <c r="N69" s="196"/>
      <c r="O69" s="196"/>
      <c r="P69" s="196"/>
      <c r="Q69" s="196"/>
      <c r="R69" s="196"/>
      <c r="S69" s="196"/>
      <c r="T69" s="196"/>
    </row>
    <row r="70" spans="1:20" ht="12.75">
      <c r="A70" s="511"/>
      <c r="B70" s="242"/>
      <c r="C70" s="220"/>
      <c r="D70" s="220"/>
      <c r="E70" s="220"/>
      <c r="F70" s="511"/>
      <c r="G70" s="220" t="s">
        <v>203</v>
      </c>
      <c r="H70" s="513"/>
      <c r="I70" s="196"/>
      <c r="J70" s="196"/>
      <c r="K70" s="514"/>
      <c r="L70" s="196"/>
      <c r="M70" s="196"/>
      <c r="N70" s="196"/>
      <c r="O70" s="196"/>
      <c r="P70" s="196"/>
      <c r="Q70" s="196"/>
      <c r="R70" s="196"/>
      <c r="S70" s="196"/>
      <c r="T70" s="196"/>
    </row>
    <row r="71" spans="1:20" ht="12.75">
      <c r="A71" s="511"/>
      <c r="B71" s="242">
        <v>19</v>
      </c>
      <c r="C71" s="220" t="s">
        <v>226</v>
      </c>
      <c r="D71" s="220" t="s">
        <v>350</v>
      </c>
      <c r="E71" s="220">
        <v>35</v>
      </c>
      <c r="F71" s="243"/>
      <c r="G71" s="514"/>
      <c r="H71" s="514"/>
      <c r="I71" s="196"/>
      <c r="J71" s="196"/>
      <c r="K71" s="514"/>
      <c r="L71" s="196"/>
      <c r="M71" s="196"/>
      <c r="N71" s="196"/>
      <c r="O71" s="196"/>
      <c r="P71" s="196"/>
      <c r="Q71" s="196"/>
      <c r="R71" s="196"/>
      <c r="S71" s="196"/>
      <c r="T71" s="196"/>
    </row>
    <row r="72" spans="1:20" ht="12.75">
      <c r="A72" s="511"/>
      <c r="B72" s="242"/>
      <c r="C72" s="220"/>
      <c r="D72" s="220"/>
      <c r="E72" s="220"/>
      <c r="F72" s="220" t="s">
        <v>176</v>
      </c>
      <c r="G72" s="515"/>
      <c r="H72" s="514"/>
      <c r="I72" s="196"/>
      <c r="J72" s="196"/>
      <c r="K72" s="514"/>
      <c r="L72" s="196"/>
      <c r="M72" s="196"/>
      <c r="N72" s="196"/>
      <c r="O72" s="196"/>
      <c r="P72" s="196"/>
      <c r="Q72" s="196"/>
      <c r="R72" s="196"/>
      <c r="S72" s="196"/>
      <c r="T72" s="196"/>
    </row>
    <row r="73" spans="1:20" ht="12.75">
      <c r="A73" s="511"/>
      <c r="B73" s="242">
        <v>33</v>
      </c>
      <c r="C73" s="220" t="s">
        <v>176</v>
      </c>
      <c r="D73" s="220" t="s">
        <v>354</v>
      </c>
      <c r="E73" s="220">
        <v>36</v>
      </c>
      <c r="F73" s="476"/>
      <c r="G73" s="196"/>
      <c r="H73" s="514"/>
      <c r="I73" s="196"/>
      <c r="J73" s="196"/>
      <c r="K73" s="514"/>
      <c r="L73" s="196"/>
      <c r="M73" s="196"/>
      <c r="N73" s="196"/>
      <c r="O73" s="196"/>
      <c r="P73" s="196"/>
      <c r="Q73" s="196"/>
      <c r="R73" s="196"/>
      <c r="S73" s="196"/>
      <c r="T73" s="196"/>
    </row>
    <row r="74" spans="1:20" ht="12.75">
      <c r="A74" s="511"/>
      <c r="B74" s="242"/>
      <c r="C74" s="220"/>
      <c r="D74" s="220"/>
      <c r="E74" s="220"/>
      <c r="F74" s="511"/>
      <c r="G74" s="196"/>
      <c r="H74" s="220" t="s">
        <v>216</v>
      </c>
      <c r="I74" s="513"/>
      <c r="J74" s="196"/>
      <c r="K74" s="514"/>
      <c r="L74" s="196"/>
      <c r="M74" s="196"/>
      <c r="N74" s="196"/>
      <c r="O74" s="196"/>
      <c r="P74" s="196"/>
      <c r="Q74" s="196"/>
      <c r="R74" s="196"/>
      <c r="S74" s="196"/>
      <c r="T74" s="196"/>
    </row>
    <row r="75" spans="1:20" ht="12.75">
      <c r="A75" s="511"/>
      <c r="B75" s="242">
        <v>11</v>
      </c>
      <c r="C75" s="220" t="s">
        <v>200</v>
      </c>
      <c r="D75" s="220" t="s">
        <v>355</v>
      </c>
      <c r="E75" s="220">
        <v>37</v>
      </c>
      <c r="F75" s="243"/>
      <c r="G75" s="196"/>
      <c r="H75" s="514"/>
      <c r="I75" s="514"/>
      <c r="J75" s="196"/>
      <c r="K75" s="514"/>
      <c r="L75" s="196"/>
      <c r="M75" s="196"/>
      <c r="N75" s="196"/>
      <c r="O75" s="196"/>
      <c r="P75" s="196"/>
      <c r="Q75" s="196"/>
      <c r="R75" s="196"/>
      <c r="S75" s="196"/>
      <c r="T75" s="196"/>
    </row>
    <row r="76" spans="1:20" ht="12.75">
      <c r="A76" s="511"/>
      <c r="B76" s="242"/>
      <c r="C76" s="220"/>
      <c r="D76" s="220"/>
      <c r="E76" s="220"/>
      <c r="F76" s="220" t="s">
        <v>216</v>
      </c>
      <c r="G76" s="513"/>
      <c r="H76" s="514"/>
      <c r="I76" s="514"/>
      <c r="J76" s="196"/>
      <c r="K76" s="514"/>
      <c r="L76" s="196"/>
      <c r="M76" s="196"/>
      <c r="N76" s="196"/>
      <c r="O76" s="196"/>
      <c r="P76" s="196"/>
      <c r="Q76" s="196"/>
      <c r="R76" s="196"/>
      <c r="S76" s="196"/>
      <c r="T76" s="196"/>
    </row>
    <row r="77" spans="1:20" ht="12.75">
      <c r="A77" s="511"/>
      <c r="B77" s="242">
        <v>9</v>
      </c>
      <c r="C77" s="220" t="s">
        <v>216</v>
      </c>
      <c r="D77" s="220" t="s">
        <v>355</v>
      </c>
      <c r="E77" s="220">
        <v>38</v>
      </c>
      <c r="F77" s="476"/>
      <c r="G77" s="514"/>
      <c r="H77" s="514"/>
      <c r="I77" s="514"/>
      <c r="J77" s="196"/>
      <c r="K77" s="514"/>
      <c r="L77" s="196"/>
      <c r="M77" s="196"/>
      <c r="N77" s="196"/>
      <c r="O77" s="196"/>
      <c r="P77" s="196"/>
      <c r="Q77" s="196"/>
      <c r="R77" s="196"/>
      <c r="S77" s="196"/>
      <c r="T77" s="196"/>
    </row>
    <row r="78" spans="1:20" ht="12.75">
      <c r="A78" s="511"/>
      <c r="B78" s="242"/>
      <c r="C78" s="220"/>
      <c r="D78" s="220"/>
      <c r="E78" s="220"/>
      <c r="F78" s="511"/>
      <c r="G78" s="220" t="s">
        <v>216</v>
      </c>
      <c r="H78" s="515"/>
      <c r="I78" s="514"/>
      <c r="J78" s="196"/>
      <c r="K78" s="514"/>
      <c r="L78" s="196"/>
      <c r="M78" s="196"/>
      <c r="N78" s="196"/>
      <c r="O78" s="196"/>
      <c r="P78" s="196"/>
      <c r="Q78" s="196"/>
      <c r="R78" s="196"/>
      <c r="S78" s="196"/>
      <c r="T78" s="196"/>
    </row>
    <row r="79" spans="1:20" ht="12.75">
      <c r="A79" s="511"/>
      <c r="B79" s="242">
        <v>58</v>
      </c>
      <c r="C79" s="220" t="s">
        <v>232</v>
      </c>
      <c r="D79" s="220" t="s">
        <v>353</v>
      </c>
      <c r="E79" s="220">
        <v>39</v>
      </c>
      <c r="F79" s="243"/>
      <c r="G79" s="514"/>
      <c r="H79" s="196"/>
      <c r="I79" s="514"/>
      <c r="J79" s="196"/>
      <c r="K79" s="514"/>
      <c r="L79" s="196"/>
      <c r="M79" s="196"/>
      <c r="N79" s="196"/>
      <c r="O79" s="196"/>
      <c r="P79" s="196"/>
      <c r="Q79" s="196"/>
      <c r="R79" s="196"/>
      <c r="S79" s="196"/>
      <c r="T79" s="196"/>
    </row>
    <row r="80" spans="1:20" ht="12.75">
      <c r="A80" s="511"/>
      <c r="B80" s="242"/>
      <c r="C80" s="220"/>
      <c r="D80" s="220"/>
      <c r="E80" s="220"/>
      <c r="F80" s="220" t="s">
        <v>232</v>
      </c>
      <c r="G80" s="515"/>
      <c r="H80" s="196"/>
      <c r="I80" s="514"/>
      <c r="J80" s="196"/>
      <c r="K80" s="514"/>
      <c r="L80" s="196"/>
      <c r="M80" s="196"/>
      <c r="N80" s="196"/>
      <c r="O80" s="196"/>
      <c r="P80" s="196"/>
      <c r="Q80" s="196"/>
      <c r="R80" s="196"/>
      <c r="S80" s="196"/>
      <c r="T80" s="196"/>
    </row>
    <row r="81" spans="1:20" ht="12.75">
      <c r="A81" s="511"/>
      <c r="B81" s="242">
        <v>63</v>
      </c>
      <c r="C81" s="220" t="s">
        <v>190</v>
      </c>
      <c r="D81" s="220" t="s">
        <v>356</v>
      </c>
      <c r="E81" s="220">
        <v>40</v>
      </c>
      <c r="F81" s="476"/>
      <c r="G81" s="196"/>
      <c r="H81" s="196"/>
      <c r="I81" s="514"/>
      <c r="J81" s="196"/>
      <c r="K81" s="514"/>
      <c r="L81" s="196"/>
      <c r="M81" s="196"/>
      <c r="N81" s="196"/>
      <c r="O81" s="196"/>
      <c r="P81" s="196"/>
      <c r="Q81" s="196"/>
      <c r="R81" s="196"/>
      <c r="S81" s="196"/>
      <c r="T81" s="196"/>
    </row>
    <row r="82" spans="1:20" ht="12.75">
      <c r="A82" s="511"/>
      <c r="B82" s="242"/>
      <c r="C82" s="220"/>
      <c r="D82" s="220"/>
      <c r="E82" s="220"/>
      <c r="F82" s="511"/>
      <c r="G82" s="196"/>
      <c r="H82" s="196"/>
      <c r="I82" s="220" t="s">
        <v>245</v>
      </c>
      <c r="J82" s="513"/>
      <c r="K82" s="514"/>
      <c r="L82" s="196"/>
      <c r="M82" s="196"/>
      <c r="N82" s="196"/>
      <c r="O82" s="196"/>
      <c r="P82" s="196"/>
      <c r="Q82" s="196"/>
      <c r="R82" s="196"/>
      <c r="S82" s="196"/>
      <c r="T82" s="196"/>
    </row>
    <row r="83" spans="1:20" ht="12.75">
      <c r="A83" s="511"/>
      <c r="B83" s="242">
        <v>62</v>
      </c>
      <c r="C83" s="220" t="s">
        <v>239</v>
      </c>
      <c r="D83" s="220" t="s">
        <v>356</v>
      </c>
      <c r="E83" s="220">
        <v>41</v>
      </c>
      <c r="F83" s="243"/>
      <c r="G83" s="196"/>
      <c r="H83" s="196"/>
      <c r="I83" s="514"/>
      <c r="J83" s="514"/>
      <c r="K83" s="514"/>
      <c r="L83" s="196"/>
      <c r="M83" s="196"/>
      <c r="N83" s="196"/>
      <c r="O83" s="196"/>
      <c r="P83" s="196"/>
      <c r="Q83" s="196"/>
      <c r="R83" s="196"/>
      <c r="S83" s="196"/>
      <c r="T83" s="196"/>
    </row>
    <row r="84" spans="1:20" ht="12.75">
      <c r="A84" s="511"/>
      <c r="B84" s="242"/>
      <c r="C84" s="220"/>
      <c r="D84" s="220"/>
      <c r="E84" s="220"/>
      <c r="F84" s="220" t="s">
        <v>239</v>
      </c>
      <c r="G84" s="513"/>
      <c r="H84" s="196"/>
      <c r="I84" s="514"/>
      <c r="J84" s="514"/>
      <c r="K84" s="514"/>
      <c r="L84" s="196"/>
      <c r="M84" s="196"/>
      <c r="N84" s="196"/>
      <c r="O84" s="196"/>
      <c r="P84" s="196"/>
      <c r="Q84" s="196"/>
      <c r="R84" s="196"/>
      <c r="S84" s="196"/>
      <c r="T84" s="196"/>
    </row>
    <row r="85" spans="1:20" ht="12.75">
      <c r="A85" s="511"/>
      <c r="B85" s="242">
        <v>30</v>
      </c>
      <c r="C85" s="220" t="s">
        <v>187</v>
      </c>
      <c r="D85" s="220" t="s">
        <v>354</v>
      </c>
      <c r="E85" s="220">
        <v>42</v>
      </c>
      <c r="F85" s="476"/>
      <c r="G85" s="514"/>
      <c r="H85" s="196"/>
      <c r="I85" s="514"/>
      <c r="J85" s="514"/>
      <c r="K85" s="514"/>
      <c r="L85" s="196"/>
      <c r="M85" s="196"/>
      <c r="N85" s="196"/>
      <c r="O85" s="196"/>
      <c r="P85" s="196"/>
      <c r="Q85" s="196"/>
      <c r="R85" s="196"/>
      <c r="S85" s="196"/>
      <c r="T85" s="196"/>
    </row>
    <row r="86" spans="1:20" ht="12.75">
      <c r="A86" s="511"/>
      <c r="B86" s="242"/>
      <c r="C86" s="220"/>
      <c r="D86" s="220"/>
      <c r="E86" s="220"/>
      <c r="F86" s="516"/>
      <c r="G86" s="220" t="s">
        <v>202</v>
      </c>
      <c r="H86" s="513"/>
      <c r="I86" s="514"/>
      <c r="J86" s="514"/>
      <c r="K86" s="514"/>
      <c r="L86" s="196"/>
      <c r="M86" s="196"/>
      <c r="N86" s="196"/>
      <c r="O86" s="196"/>
      <c r="P86" s="196"/>
      <c r="Q86" s="196"/>
      <c r="R86" s="196"/>
      <c r="S86" s="196"/>
      <c r="T86" s="196"/>
    </row>
    <row r="87" spans="1:20" ht="12.75">
      <c r="A87" s="511"/>
      <c r="B87" s="242">
        <v>23</v>
      </c>
      <c r="C87" s="220" t="s">
        <v>234</v>
      </c>
      <c r="D87" s="220" t="s">
        <v>355</v>
      </c>
      <c r="E87" s="220">
        <v>43</v>
      </c>
      <c r="F87" s="243"/>
      <c r="G87" s="514"/>
      <c r="H87" s="514"/>
      <c r="I87" s="514"/>
      <c r="J87" s="514"/>
      <c r="K87" s="514"/>
      <c r="L87" s="196"/>
      <c r="M87" s="196"/>
      <c r="N87" s="196"/>
      <c r="O87" s="196"/>
      <c r="P87" s="196"/>
      <c r="Q87" s="196"/>
      <c r="R87" s="196"/>
      <c r="S87" s="196"/>
      <c r="T87" s="196"/>
    </row>
    <row r="88" spans="1:20" ht="12.75">
      <c r="A88" s="511"/>
      <c r="B88" s="242"/>
      <c r="C88" s="220"/>
      <c r="D88" s="220"/>
      <c r="E88" s="220"/>
      <c r="F88" s="220" t="s">
        <v>202</v>
      </c>
      <c r="G88" s="515"/>
      <c r="H88" s="514"/>
      <c r="I88" s="514"/>
      <c r="J88" s="514"/>
      <c r="K88" s="514"/>
      <c r="L88" s="196"/>
      <c r="M88" s="196"/>
      <c r="N88" s="196"/>
      <c r="O88" s="196"/>
      <c r="P88" s="196"/>
      <c r="Q88" s="196"/>
      <c r="R88" s="196"/>
      <c r="S88" s="196"/>
      <c r="T88" s="196"/>
    </row>
    <row r="89" spans="1:20" ht="12.75">
      <c r="A89" s="511"/>
      <c r="B89" s="242">
        <v>15</v>
      </c>
      <c r="C89" s="220" t="s">
        <v>202</v>
      </c>
      <c r="D89" s="220" t="s">
        <v>109</v>
      </c>
      <c r="E89" s="220">
        <v>44</v>
      </c>
      <c r="F89" s="476"/>
      <c r="G89" s="196"/>
      <c r="H89" s="514"/>
      <c r="I89" s="514"/>
      <c r="J89" s="514"/>
      <c r="K89" s="514"/>
      <c r="L89" s="196"/>
      <c r="M89" s="196"/>
      <c r="N89" s="196"/>
      <c r="O89" s="196"/>
      <c r="P89" s="196"/>
      <c r="Q89" s="196"/>
      <c r="R89" s="196"/>
      <c r="S89" s="196"/>
      <c r="T89" s="196"/>
    </row>
    <row r="90" spans="1:20" ht="12.75">
      <c r="A90" s="511"/>
      <c r="B90" s="242"/>
      <c r="C90" s="220"/>
      <c r="D90" s="220"/>
      <c r="E90" s="220"/>
      <c r="F90" s="511"/>
      <c r="G90" s="196"/>
      <c r="H90" s="220" t="s">
        <v>245</v>
      </c>
      <c r="I90" s="514"/>
      <c r="J90" s="514"/>
      <c r="K90" s="514"/>
      <c r="L90" s="196"/>
      <c r="M90" s="196"/>
      <c r="N90" s="196"/>
      <c r="O90" s="196"/>
      <c r="P90" s="196"/>
      <c r="Q90" s="196"/>
      <c r="R90" s="196"/>
      <c r="S90" s="196"/>
      <c r="T90" s="196"/>
    </row>
    <row r="91" spans="1:20" ht="12.75">
      <c r="A91" s="511"/>
      <c r="B91" s="242">
        <v>55</v>
      </c>
      <c r="C91" s="220" t="s">
        <v>52</v>
      </c>
      <c r="D91" s="220"/>
      <c r="E91" s="220">
        <v>45</v>
      </c>
      <c r="F91" s="243"/>
      <c r="G91" s="196"/>
      <c r="H91" s="514"/>
      <c r="I91" s="515"/>
      <c r="J91" s="514"/>
      <c r="K91" s="514"/>
      <c r="L91" s="196"/>
      <c r="M91" s="196"/>
      <c r="N91" s="196"/>
      <c r="O91" s="196"/>
      <c r="P91" s="196"/>
      <c r="Q91" s="196"/>
      <c r="R91" s="196"/>
      <c r="S91" s="196"/>
      <c r="T91" s="196"/>
    </row>
    <row r="92" spans="1:20" ht="12.75">
      <c r="A92" s="511"/>
      <c r="B92" s="242"/>
      <c r="C92" s="220"/>
      <c r="D92" s="220"/>
      <c r="E92" s="220"/>
      <c r="F92" s="220" t="s">
        <v>178</v>
      </c>
      <c r="G92" s="513"/>
      <c r="H92" s="514"/>
      <c r="I92" s="196"/>
      <c r="J92" s="514"/>
      <c r="K92" s="514"/>
      <c r="L92" s="196"/>
      <c r="M92" s="196"/>
      <c r="N92" s="196"/>
      <c r="O92" s="196"/>
      <c r="P92" s="196"/>
      <c r="Q92" s="196"/>
      <c r="R92" s="196"/>
      <c r="S92" s="196"/>
      <c r="T92" s="196"/>
    </row>
    <row r="93" spans="1:20" ht="12.75">
      <c r="A93" s="511"/>
      <c r="B93" s="242">
        <v>39</v>
      </c>
      <c r="C93" s="220" t="s">
        <v>178</v>
      </c>
      <c r="D93" s="220" t="s">
        <v>356</v>
      </c>
      <c r="E93" s="220">
        <v>46</v>
      </c>
      <c r="F93" s="476"/>
      <c r="G93" s="514"/>
      <c r="H93" s="514"/>
      <c r="I93" s="196"/>
      <c r="J93" s="514"/>
      <c r="K93" s="514"/>
      <c r="L93" s="196"/>
      <c r="M93" s="196"/>
      <c r="N93" s="196"/>
      <c r="O93" s="196"/>
      <c r="P93" s="196"/>
      <c r="Q93" s="196"/>
      <c r="R93" s="196"/>
      <c r="S93" s="196"/>
      <c r="T93" s="196"/>
    </row>
    <row r="94" spans="1:20" ht="12.75">
      <c r="A94" s="511"/>
      <c r="B94" s="242"/>
      <c r="C94" s="220"/>
      <c r="D94" s="220"/>
      <c r="E94" s="220"/>
      <c r="F94" s="511"/>
      <c r="G94" s="220" t="s">
        <v>245</v>
      </c>
      <c r="H94" s="515"/>
      <c r="I94" s="196"/>
      <c r="J94" s="514"/>
      <c r="K94" s="514"/>
      <c r="L94" s="196"/>
      <c r="M94" s="196"/>
      <c r="N94" s="196"/>
      <c r="O94" s="196"/>
      <c r="P94" s="196"/>
      <c r="Q94" s="196"/>
      <c r="R94" s="196"/>
      <c r="S94" s="196"/>
      <c r="T94" s="196"/>
    </row>
    <row r="95" spans="1:20" ht="12.75">
      <c r="A95" s="511"/>
      <c r="B95" s="242">
        <v>49</v>
      </c>
      <c r="C95" s="220" t="s">
        <v>245</v>
      </c>
      <c r="D95" s="220" t="s">
        <v>353</v>
      </c>
      <c r="E95" s="220">
        <v>47</v>
      </c>
      <c r="F95" s="243"/>
      <c r="G95" s="514"/>
      <c r="H95" s="196"/>
      <c r="I95" s="196"/>
      <c r="J95" s="514"/>
      <c r="K95" s="514"/>
      <c r="L95" s="196"/>
      <c r="M95" s="196"/>
      <c r="N95" s="196"/>
      <c r="O95" s="196"/>
      <c r="P95" s="196"/>
      <c r="Q95" s="196"/>
      <c r="R95" s="196"/>
      <c r="S95" s="196"/>
      <c r="T95" s="196"/>
    </row>
    <row r="96" spans="1:20" ht="12.75">
      <c r="A96" s="511"/>
      <c r="B96" s="242"/>
      <c r="C96" s="220"/>
      <c r="D96" s="220"/>
      <c r="E96" s="220"/>
      <c r="F96" s="220" t="s">
        <v>245</v>
      </c>
      <c r="G96" s="515"/>
      <c r="H96" s="196"/>
      <c r="I96" s="196"/>
      <c r="J96" s="514"/>
      <c r="K96" s="514"/>
      <c r="L96" s="196"/>
      <c r="M96" s="196"/>
      <c r="N96" s="196"/>
      <c r="O96" s="196"/>
      <c r="P96" s="196"/>
      <c r="Q96" s="196"/>
      <c r="R96" s="196"/>
      <c r="S96" s="196"/>
      <c r="T96" s="196"/>
    </row>
    <row r="97" spans="1:20" ht="12.75">
      <c r="A97" s="511"/>
      <c r="B97" s="242">
        <v>65</v>
      </c>
      <c r="C97" s="220" t="s">
        <v>360</v>
      </c>
      <c r="D97" s="220"/>
      <c r="E97" s="220">
        <v>48</v>
      </c>
      <c r="F97" s="476"/>
      <c r="G97" s="196"/>
      <c r="H97" s="196"/>
      <c r="I97" s="196"/>
      <c r="J97" s="514"/>
      <c r="K97" s="514"/>
      <c r="L97" s="196"/>
      <c r="M97" s="196"/>
      <c r="N97" s="196"/>
      <c r="O97" s="196"/>
      <c r="P97" s="196"/>
      <c r="Q97" s="196"/>
      <c r="R97" s="196"/>
      <c r="S97" s="196"/>
      <c r="T97" s="196"/>
    </row>
    <row r="98" spans="1:20" ht="12.75">
      <c r="A98" s="511"/>
      <c r="B98" s="242"/>
      <c r="C98" s="220"/>
      <c r="D98" s="220"/>
      <c r="E98" s="220"/>
      <c r="F98" s="511"/>
      <c r="G98" s="196"/>
      <c r="H98" s="196"/>
      <c r="I98" s="196"/>
      <c r="J98" s="220" t="s">
        <v>245</v>
      </c>
      <c r="K98" s="515"/>
      <c r="L98" s="196"/>
      <c r="M98" s="196"/>
      <c r="N98" s="196"/>
      <c r="O98" s="196"/>
      <c r="P98" s="196"/>
      <c r="Q98" s="196"/>
      <c r="R98" s="196"/>
      <c r="S98" s="196"/>
      <c r="T98" s="196"/>
    </row>
    <row r="99" spans="1:20" ht="12.75">
      <c r="A99" s="511"/>
      <c r="B99" s="242">
        <v>17</v>
      </c>
      <c r="C99" s="220" t="s">
        <v>192</v>
      </c>
      <c r="D99" s="220" t="s">
        <v>350</v>
      </c>
      <c r="E99" s="220">
        <v>49</v>
      </c>
      <c r="F99" s="243"/>
      <c r="G99" s="196"/>
      <c r="H99" s="196"/>
      <c r="I99" s="196"/>
      <c r="J99" s="514"/>
      <c r="K99" s="196"/>
      <c r="L99" s="196"/>
      <c r="M99" s="196"/>
      <c r="N99" s="196"/>
      <c r="O99" s="196"/>
      <c r="P99" s="196"/>
      <c r="Q99" s="196"/>
      <c r="R99" s="196"/>
      <c r="S99" s="196"/>
      <c r="T99" s="196"/>
    </row>
    <row r="100" spans="1:20" ht="12.75">
      <c r="A100" s="511"/>
      <c r="B100" s="242"/>
      <c r="C100" s="220"/>
      <c r="D100" s="220"/>
      <c r="E100" s="220"/>
      <c r="F100" s="220" t="s">
        <v>192</v>
      </c>
      <c r="G100" s="513"/>
      <c r="H100" s="196"/>
      <c r="I100" s="196"/>
      <c r="J100" s="514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</row>
    <row r="101" spans="1:20" ht="12.75">
      <c r="A101" s="511"/>
      <c r="B101" s="242">
        <v>34</v>
      </c>
      <c r="C101" s="220" t="s">
        <v>361</v>
      </c>
      <c r="D101" s="220" t="s">
        <v>358</v>
      </c>
      <c r="E101" s="220">
        <v>50</v>
      </c>
      <c r="F101" s="476"/>
      <c r="G101" s="514"/>
      <c r="H101" s="196"/>
      <c r="I101" s="196"/>
      <c r="J101" s="514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</row>
    <row r="102" spans="1:20" ht="12.75">
      <c r="A102" s="511"/>
      <c r="B102" s="242"/>
      <c r="C102" s="220"/>
      <c r="D102" s="220"/>
      <c r="E102" s="220"/>
      <c r="F102" s="511"/>
      <c r="G102" s="220" t="s">
        <v>362</v>
      </c>
      <c r="H102" s="513"/>
      <c r="I102" s="196"/>
      <c r="J102" s="514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</row>
    <row r="103" spans="1:20" ht="12.75">
      <c r="A103" s="511"/>
      <c r="B103" s="242">
        <v>36</v>
      </c>
      <c r="C103" s="220" t="s">
        <v>362</v>
      </c>
      <c r="D103" s="220" t="s">
        <v>358</v>
      </c>
      <c r="E103" s="220">
        <v>51</v>
      </c>
      <c r="F103" s="243"/>
      <c r="G103" s="514"/>
      <c r="H103" s="514"/>
      <c r="I103" s="196"/>
      <c r="J103" s="514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</row>
    <row r="104" spans="1:20" ht="12.75">
      <c r="A104" s="511"/>
      <c r="B104" s="242"/>
      <c r="C104" s="220"/>
      <c r="D104" s="220"/>
      <c r="E104" s="220"/>
      <c r="F104" s="220" t="s">
        <v>362</v>
      </c>
      <c r="G104" s="515"/>
      <c r="H104" s="514"/>
      <c r="I104" s="196"/>
      <c r="J104" s="514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</row>
    <row r="105" spans="1:20" ht="12.75">
      <c r="A105" s="511"/>
      <c r="B105" s="242">
        <v>57</v>
      </c>
      <c r="C105" s="220" t="s">
        <v>237</v>
      </c>
      <c r="D105" s="220" t="s">
        <v>351</v>
      </c>
      <c r="E105" s="220">
        <v>52</v>
      </c>
      <c r="F105" s="476"/>
      <c r="G105" s="196"/>
      <c r="H105" s="514"/>
      <c r="I105" s="196"/>
      <c r="J105" s="514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</row>
    <row r="106" spans="1:20" ht="12.75">
      <c r="A106" s="511"/>
      <c r="B106" s="242"/>
      <c r="C106" s="220"/>
      <c r="D106" s="220"/>
      <c r="E106" s="220"/>
      <c r="F106" s="511"/>
      <c r="G106" s="196"/>
      <c r="H106" s="220" t="s">
        <v>362</v>
      </c>
      <c r="I106" s="513"/>
      <c r="J106" s="514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</row>
    <row r="107" spans="1:20" ht="12.75">
      <c r="A107" s="511"/>
      <c r="B107" s="242">
        <v>43</v>
      </c>
      <c r="C107" s="220" t="s">
        <v>186</v>
      </c>
      <c r="D107" s="220" t="s">
        <v>349</v>
      </c>
      <c r="E107" s="220">
        <v>53</v>
      </c>
      <c r="F107" s="243"/>
      <c r="G107" s="196"/>
      <c r="H107" s="514"/>
      <c r="I107" s="514"/>
      <c r="J107" s="514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</row>
    <row r="108" spans="1:20" ht="12.75">
      <c r="A108" s="511"/>
      <c r="B108" s="242"/>
      <c r="C108" s="220"/>
      <c r="D108" s="220"/>
      <c r="E108" s="220"/>
      <c r="F108" s="220" t="s">
        <v>180</v>
      </c>
      <c r="G108" s="513"/>
      <c r="H108" s="514"/>
      <c r="I108" s="514"/>
      <c r="J108" s="514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</row>
    <row r="109" spans="1:20" ht="12.75">
      <c r="A109" s="511"/>
      <c r="B109" s="242">
        <v>50</v>
      </c>
      <c r="C109" s="220" t="s">
        <v>180</v>
      </c>
      <c r="D109" s="220" t="s">
        <v>352</v>
      </c>
      <c r="E109" s="220">
        <v>54</v>
      </c>
      <c r="F109" s="476"/>
      <c r="G109" s="514"/>
      <c r="H109" s="514"/>
      <c r="I109" s="514"/>
      <c r="J109" s="514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</row>
    <row r="110" spans="1:20" ht="12.75">
      <c r="A110" s="511"/>
      <c r="B110" s="242"/>
      <c r="C110" s="220"/>
      <c r="D110" s="220"/>
      <c r="E110" s="220"/>
      <c r="F110" s="511"/>
      <c r="G110" s="220" t="s">
        <v>180</v>
      </c>
      <c r="H110" s="515"/>
      <c r="I110" s="514"/>
      <c r="J110" s="514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</row>
    <row r="111" spans="1:20" ht="12.75">
      <c r="A111" s="511"/>
      <c r="B111" s="242">
        <v>27</v>
      </c>
      <c r="C111" s="220" t="s">
        <v>220</v>
      </c>
      <c r="D111" s="220" t="s">
        <v>356</v>
      </c>
      <c r="E111" s="220">
        <v>55</v>
      </c>
      <c r="F111" s="243"/>
      <c r="G111" s="514"/>
      <c r="H111" s="196"/>
      <c r="I111" s="514"/>
      <c r="J111" s="514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</row>
    <row r="112" spans="1:20" ht="12.75">
      <c r="A112" s="511"/>
      <c r="B112" s="242"/>
      <c r="C112" s="220"/>
      <c r="D112" s="220"/>
      <c r="E112" s="220"/>
      <c r="F112" s="220" t="s">
        <v>228</v>
      </c>
      <c r="G112" s="515"/>
      <c r="H112" s="196"/>
      <c r="I112" s="514"/>
      <c r="J112" s="514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</row>
    <row r="113" spans="1:20" ht="12.75">
      <c r="A113" s="511"/>
      <c r="B113" s="242">
        <v>6</v>
      </c>
      <c r="C113" s="220" t="s">
        <v>228</v>
      </c>
      <c r="D113" s="220" t="s">
        <v>351</v>
      </c>
      <c r="E113" s="220">
        <v>56</v>
      </c>
      <c r="F113" s="476"/>
      <c r="G113" s="196"/>
      <c r="H113" s="196"/>
      <c r="I113" s="514"/>
      <c r="J113" s="514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</row>
    <row r="114" spans="1:20" ht="12.75">
      <c r="A114" s="511"/>
      <c r="B114" s="242"/>
      <c r="C114" s="220"/>
      <c r="D114" s="220"/>
      <c r="E114" s="220"/>
      <c r="F114" s="511"/>
      <c r="G114" s="196"/>
      <c r="H114" s="196"/>
      <c r="I114" s="220" t="s">
        <v>389</v>
      </c>
      <c r="J114" s="515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</row>
    <row r="115" spans="1:20" ht="12.75">
      <c r="A115" s="511"/>
      <c r="B115" s="242">
        <v>2</v>
      </c>
      <c r="C115" s="220" t="s">
        <v>183</v>
      </c>
      <c r="D115" s="220" t="s">
        <v>351</v>
      </c>
      <c r="E115" s="220">
        <v>57</v>
      </c>
      <c r="F115" s="243"/>
      <c r="G115" s="196"/>
      <c r="H115" s="196"/>
      <c r="I115" s="514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</row>
    <row r="116" spans="1:20" ht="12.75">
      <c r="A116" s="511"/>
      <c r="B116" s="242"/>
      <c r="C116" s="220"/>
      <c r="D116" s="220"/>
      <c r="E116" s="220"/>
      <c r="F116" s="220" t="s">
        <v>183</v>
      </c>
      <c r="G116" s="513"/>
      <c r="H116" s="196"/>
      <c r="I116" s="514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</row>
    <row r="117" spans="1:20" ht="12.75">
      <c r="A117" s="511"/>
      <c r="B117" s="242">
        <v>38</v>
      </c>
      <c r="C117" s="220" t="s">
        <v>240</v>
      </c>
      <c r="D117" s="220" t="s">
        <v>363</v>
      </c>
      <c r="E117" s="220">
        <v>58</v>
      </c>
      <c r="F117" s="476"/>
      <c r="G117" s="514"/>
      <c r="H117" s="196"/>
      <c r="I117" s="514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</row>
    <row r="118" spans="1:20" ht="12.75">
      <c r="A118" s="511"/>
      <c r="B118" s="242"/>
      <c r="C118" s="220"/>
      <c r="D118" s="220"/>
      <c r="E118" s="220"/>
      <c r="F118" s="511"/>
      <c r="G118" s="220" t="s">
        <v>214</v>
      </c>
      <c r="H118" s="513"/>
      <c r="I118" s="514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</row>
    <row r="119" spans="1:20" ht="12.75">
      <c r="A119" s="511"/>
      <c r="B119" s="242">
        <v>24</v>
      </c>
      <c r="C119" s="220" t="s">
        <v>201</v>
      </c>
      <c r="D119" s="220" t="s">
        <v>251</v>
      </c>
      <c r="E119" s="220">
        <v>59</v>
      </c>
      <c r="F119" s="243"/>
      <c r="G119" s="514"/>
      <c r="H119" s="514"/>
      <c r="I119" s="514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</row>
    <row r="120" spans="1:20" ht="12.75">
      <c r="A120" s="511"/>
      <c r="B120" s="242"/>
      <c r="C120" s="220"/>
      <c r="D120" s="220"/>
      <c r="E120" s="220"/>
      <c r="F120" s="220" t="s">
        <v>214</v>
      </c>
      <c r="G120" s="515"/>
      <c r="H120" s="514"/>
      <c r="I120" s="514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</row>
    <row r="121" spans="1:20" ht="12.75">
      <c r="A121" s="511"/>
      <c r="B121" s="242">
        <v>51</v>
      </c>
      <c r="C121" s="220" t="s">
        <v>214</v>
      </c>
      <c r="D121" s="220" t="s">
        <v>260</v>
      </c>
      <c r="E121" s="220">
        <v>60</v>
      </c>
      <c r="F121" s="476"/>
      <c r="G121" s="196"/>
      <c r="H121" s="514"/>
      <c r="I121" s="514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</row>
    <row r="122" spans="1:20" ht="12.75">
      <c r="A122" s="511"/>
      <c r="B122" s="242"/>
      <c r="C122" s="220"/>
      <c r="D122" s="220"/>
      <c r="E122" s="220"/>
      <c r="F122" s="511"/>
      <c r="G122" s="196"/>
      <c r="H122" s="220" t="s">
        <v>214</v>
      </c>
      <c r="I122" s="514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</row>
    <row r="123" spans="1:20" ht="12.75">
      <c r="A123" s="511"/>
      <c r="B123" s="242">
        <v>66</v>
      </c>
      <c r="C123" s="220" t="s">
        <v>44</v>
      </c>
      <c r="D123" s="220"/>
      <c r="E123" s="220">
        <v>61</v>
      </c>
      <c r="F123" s="243"/>
      <c r="G123" s="196"/>
      <c r="H123" s="514"/>
      <c r="I123" s="515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</row>
    <row r="124" spans="1:20" ht="12.75">
      <c r="A124" s="511"/>
      <c r="B124" s="242"/>
      <c r="C124" s="220"/>
      <c r="D124" s="220"/>
      <c r="E124" s="220"/>
      <c r="F124" s="220" t="s">
        <v>44</v>
      </c>
      <c r="G124" s="513"/>
      <c r="H124" s="514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</row>
    <row r="125" spans="1:20" ht="12.75">
      <c r="A125" s="511"/>
      <c r="B125" s="242">
        <v>20</v>
      </c>
      <c r="C125" s="220" t="s">
        <v>212</v>
      </c>
      <c r="D125" s="220" t="s">
        <v>350</v>
      </c>
      <c r="E125" s="220">
        <v>62</v>
      </c>
      <c r="F125" s="476"/>
      <c r="G125" s="514"/>
      <c r="H125" s="514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</row>
    <row r="126" spans="1:20" ht="12.75">
      <c r="A126" s="511"/>
      <c r="B126" s="242"/>
      <c r="C126" s="220"/>
      <c r="D126" s="220"/>
      <c r="E126" s="220"/>
      <c r="F126" s="511"/>
      <c r="G126" s="220" t="s">
        <v>236</v>
      </c>
      <c r="H126" s="515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</row>
    <row r="127" spans="1:20" ht="12.75">
      <c r="A127" s="511"/>
      <c r="B127" s="242">
        <v>13</v>
      </c>
      <c r="C127" s="220" t="s">
        <v>236</v>
      </c>
      <c r="D127" s="220" t="s">
        <v>109</v>
      </c>
      <c r="E127" s="220">
        <v>63</v>
      </c>
      <c r="F127" s="243"/>
      <c r="G127" s="514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</row>
    <row r="128" spans="1:20" ht="12.75">
      <c r="A128" s="511"/>
      <c r="B128" s="242"/>
      <c r="C128" s="220"/>
      <c r="D128" s="220"/>
      <c r="E128" s="220"/>
      <c r="F128" s="220" t="s">
        <v>236</v>
      </c>
      <c r="G128" s="515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</row>
    <row r="129" spans="1:20" ht="12.75">
      <c r="A129" s="220" t="s">
        <v>218</v>
      </c>
      <c r="B129" s="242">
        <v>29</v>
      </c>
      <c r="C129" s="220" t="s">
        <v>242</v>
      </c>
      <c r="D129" s="220" t="s">
        <v>364</v>
      </c>
      <c r="E129" s="220">
        <v>64</v>
      </c>
      <c r="F129" s="47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</row>
    <row r="130" spans="1:20" ht="12.75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</row>
  </sheetData>
  <sheetProtection password="CF25" sheet="1" objects="1" scenarios="1"/>
  <mergeCells count="1">
    <mergeCell ref="P52:S52"/>
  </mergeCells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O134"/>
  <sheetViews>
    <sheetView zoomScalePageLayoutView="0" workbookViewId="0" topLeftCell="G51">
      <selection activeCell="N52" sqref="N52"/>
    </sheetView>
  </sheetViews>
  <sheetFormatPr defaultColWidth="9.140625" defaultRowHeight="12.75"/>
  <cols>
    <col min="1" max="1" width="3.421875" style="3" customWidth="1"/>
    <col min="2" max="2" width="23.7109375" style="3" bestFit="1" customWidth="1"/>
    <col min="3" max="3" width="3.57421875" style="3" customWidth="1"/>
    <col min="4" max="4" width="3.421875" style="3" customWidth="1"/>
    <col min="5" max="5" width="24.28125" style="3" bestFit="1" customWidth="1"/>
    <col min="6" max="6" width="23.7109375" style="3" bestFit="1" customWidth="1"/>
    <col min="7" max="7" width="2.7109375" style="3" customWidth="1"/>
    <col min="8" max="10" width="19.57421875" style="3" bestFit="1" customWidth="1"/>
    <col min="11" max="11" width="37.28125" style="3" customWidth="1"/>
    <col min="12" max="12" width="19.00390625" style="3" bestFit="1" customWidth="1"/>
    <col min="13" max="13" width="4.28125" style="3" customWidth="1"/>
    <col min="14" max="14" width="23.140625" style="3" bestFit="1" customWidth="1"/>
    <col min="15" max="15" width="4.7109375" style="3" customWidth="1"/>
    <col min="16" max="16384" width="9.140625" style="3" customWidth="1"/>
  </cols>
  <sheetData>
    <row r="1" spans="1:11" ht="30" customHeight="1">
      <c r="A1" s="156"/>
      <c r="B1" s="702" t="s">
        <v>365</v>
      </c>
      <c r="C1" s="702"/>
      <c r="D1" s="702"/>
      <c r="E1" s="702"/>
      <c r="F1" s="156"/>
      <c r="G1" s="156"/>
      <c r="H1" s="156"/>
      <c r="I1" s="156"/>
      <c r="J1" s="156"/>
      <c r="K1" s="156"/>
    </row>
    <row r="2" spans="1:15" ht="39" customHeight="1">
      <c r="A2" s="697">
        <v>12</v>
      </c>
      <c r="B2" s="527" t="s">
        <v>28</v>
      </c>
      <c r="C2" s="520">
        <v>1</v>
      </c>
      <c r="D2" s="694">
        <v>4</v>
      </c>
      <c r="E2" s="527" t="s">
        <v>28</v>
      </c>
      <c r="F2" s="511"/>
      <c r="G2" s="511"/>
      <c r="H2" s="511"/>
      <c r="I2" s="511"/>
      <c r="J2" s="511"/>
      <c r="K2" s="511"/>
      <c r="L2" s="196"/>
      <c r="M2" s="196"/>
      <c r="N2" s="196"/>
      <c r="O2" s="196"/>
    </row>
    <row r="3" spans="1:15" ht="15" customHeight="1">
      <c r="A3" s="698"/>
      <c r="B3" s="224"/>
      <c r="C3" s="520"/>
      <c r="D3" s="695"/>
      <c r="E3" s="521"/>
      <c r="F3" s="243"/>
      <c r="G3" s="511"/>
      <c r="H3" s="511"/>
      <c r="I3" s="511"/>
      <c r="J3" s="511"/>
      <c r="K3" s="511"/>
      <c r="L3" s="196"/>
      <c r="M3" s="196"/>
      <c r="N3" s="196"/>
      <c r="O3" s="196"/>
    </row>
    <row r="4" spans="1:15" ht="15" customHeight="1">
      <c r="A4" s="697">
        <v>0</v>
      </c>
      <c r="B4" s="527" t="s">
        <v>59</v>
      </c>
      <c r="C4" s="520">
        <v>2</v>
      </c>
      <c r="D4" s="694">
        <v>12</v>
      </c>
      <c r="E4" s="521" t="s">
        <v>79</v>
      </c>
      <c r="F4" s="521" t="s">
        <v>79</v>
      </c>
      <c r="G4" s="522"/>
      <c r="H4" s="511"/>
      <c r="I4" s="511"/>
      <c r="J4" s="511"/>
      <c r="K4" s="511"/>
      <c r="L4" s="196"/>
      <c r="M4" s="196"/>
      <c r="N4" s="196"/>
      <c r="O4" s="196"/>
    </row>
    <row r="5" spans="1:15" ht="15" customHeight="1">
      <c r="A5" s="698"/>
      <c r="B5" s="524"/>
      <c r="C5" s="520"/>
      <c r="D5" s="695"/>
      <c r="E5" s="521"/>
      <c r="F5" s="511"/>
      <c r="G5" s="523"/>
      <c r="H5" s="521" t="s">
        <v>79</v>
      </c>
      <c r="I5" s="511"/>
      <c r="J5" s="511"/>
      <c r="K5" s="511"/>
      <c r="L5" s="196"/>
      <c r="M5" s="196"/>
      <c r="N5" s="196"/>
      <c r="O5" s="196"/>
    </row>
    <row r="6" spans="1:15" ht="15" customHeight="1">
      <c r="A6" s="511"/>
      <c r="B6" s="524"/>
      <c r="C6" s="520">
        <v>3</v>
      </c>
      <c r="D6" s="694">
        <v>12</v>
      </c>
      <c r="E6" s="521" t="s">
        <v>94</v>
      </c>
      <c r="F6" s="511"/>
      <c r="G6" s="523"/>
      <c r="H6" s="522"/>
      <c r="I6" s="511"/>
      <c r="J6" s="511"/>
      <c r="K6" s="511"/>
      <c r="L6" s="196"/>
      <c r="M6" s="196"/>
      <c r="N6" s="196"/>
      <c r="O6" s="196"/>
    </row>
    <row r="7" spans="1:15" ht="15" customHeight="1">
      <c r="A7" s="511"/>
      <c r="B7" s="524"/>
      <c r="C7" s="520"/>
      <c r="D7" s="695"/>
      <c r="E7" s="521"/>
      <c r="F7" s="243"/>
      <c r="G7" s="525"/>
      <c r="H7" s="523"/>
      <c r="I7" s="511"/>
      <c r="J7" s="511"/>
      <c r="K7" s="511"/>
      <c r="L7" s="196"/>
      <c r="M7" s="196"/>
      <c r="N7" s="196"/>
      <c r="O7" s="196"/>
    </row>
    <row r="8" spans="1:15" ht="15" customHeight="1">
      <c r="A8" s="511"/>
      <c r="B8" s="524"/>
      <c r="C8" s="520">
        <v>4</v>
      </c>
      <c r="D8" s="694">
        <v>8</v>
      </c>
      <c r="E8" s="521" t="s">
        <v>65</v>
      </c>
      <c r="F8" s="521" t="s">
        <v>94</v>
      </c>
      <c r="G8" s="511"/>
      <c r="H8" s="523"/>
      <c r="I8" s="521" t="s">
        <v>60</v>
      </c>
      <c r="J8" s="511"/>
      <c r="K8" s="511"/>
      <c r="L8" s="196"/>
      <c r="M8" s="196"/>
      <c r="N8" s="196"/>
      <c r="O8" s="196"/>
    </row>
    <row r="9" spans="1:15" ht="15" customHeight="1">
      <c r="A9" s="511"/>
      <c r="B9" s="524"/>
      <c r="C9" s="520"/>
      <c r="D9" s="695"/>
      <c r="E9" s="521"/>
      <c r="F9" s="511"/>
      <c r="G9" s="511"/>
      <c r="H9" s="523"/>
      <c r="I9" s="522"/>
      <c r="J9" s="511"/>
      <c r="K9" s="511"/>
      <c r="L9" s="196"/>
      <c r="M9" s="196"/>
      <c r="N9" s="196"/>
      <c r="O9" s="196"/>
    </row>
    <row r="10" spans="1:15" ht="15" customHeight="1">
      <c r="A10" s="511"/>
      <c r="B10" s="524"/>
      <c r="C10" s="520">
        <v>5</v>
      </c>
      <c r="D10" s="694">
        <v>8</v>
      </c>
      <c r="E10" s="521" t="s">
        <v>93</v>
      </c>
      <c r="F10" s="511"/>
      <c r="G10" s="511"/>
      <c r="H10" s="523"/>
      <c r="I10" s="523"/>
      <c r="J10" s="511"/>
      <c r="K10" s="511"/>
      <c r="L10" s="196"/>
      <c r="M10" s="196"/>
      <c r="N10" s="196"/>
      <c r="O10" s="196"/>
    </row>
    <row r="11" spans="1:15" ht="15" customHeight="1">
      <c r="A11" s="511"/>
      <c r="B11" s="524"/>
      <c r="C11" s="520"/>
      <c r="D11" s="695"/>
      <c r="E11" s="521"/>
      <c r="F11" s="243"/>
      <c r="G11" s="511"/>
      <c r="H11" s="523"/>
      <c r="I11" s="523"/>
      <c r="J11" s="511"/>
      <c r="K11" s="511"/>
      <c r="L11" s="196"/>
      <c r="M11" s="196"/>
      <c r="N11" s="196"/>
      <c r="O11" s="196"/>
    </row>
    <row r="12" spans="1:15" ht="15" customHeight="1">
      <c r="A12" s="511"/>
      <c r="B12" s="524"/>
      <c r="C12" s="520">
        <v>6</v>
      </c>
      <c r="D12" s="694">
        <v>12</v>
      </c>
      <c r="E12" s="521" t="s">
        <v>95</v>
      </c>
      <c r="F12" s="521" t="s">
        <v>95</v>
      </c>
      <c r="G12" s="522"/>
      <c r="H12" s="523"/>
      <c r="I12" s="523"/>
      <c r="J12" s="511"/>
      <c r="K12" s="511"/>
      <c r="L12" s="196"/>
      <c r="M12" s="196"/>
      <c r="N12" s="196"/>
      <c r="O12" s="196"/>
    </row>
    <row r="13" spans="1:15" ht="15" customHeight="1">
      <c r="A13" s="511"/>
      <c r="B13" s="524"/>
      <c r="C13" s="520"/>
      <c r="D13" s="695"/>
      <c r="E13" s="521"/>
      <c r="F13" s="511"/>
      <c r="G13" s="523"/>
      <c r="H13" s="521" t="s">
        <v>60</v>
      </c>
      <c r="I13" s="523"/>
      <c r="J13" s="511"/>
      <c r="K13" s="511"/>
      <c r="L13" s="196"/>
      <c r="M13" s="196"/>
      <c r="N13" s="196"/>
      <c r="O13" s="196"/>
    </row>
    <row r="14" spans="1:15" ht="15" customHeight="1">
      <c r="A14" s="511"/>
      <c r="B14" s="524"/>
      <c r="C14" s="520">
        <v>7</v>
      </c>
      <c r="D14" s="694">
        <v>8</v>
      </c>
      <c r="E14" s="521" t="s">
        <v>85</v>
      </c>
      <c r="F14" s="511"/>
      <c r="G14" s="523"/>
      <c r="H14" s="511"/>
      <c r="I14" s="523"/>
      <c r="J14" s="511"/>
      <c r="K14" s="511"/>
      <c r="L14" s="196"/>
      <c r="M14" s="196"/>
      <c r="N14" s="196"/>
      <c r="O14" s="196"/>
    </row>
    <row r="15" spans="1:15" ht="15" customHeight="1">
      <c r="A15" s="511"/>
      <c r="B15" s="524"/>
      <c r="C15" s="520"/>
      <c r="D15" s="695"/>
      <c r="E15" s="521"/>
      <c r="F15" s="243"/>
      <c r="G15" s="525"/>
      <c r="H15" s="511"/>
      <c r="I15" s="523"/>
      <c r="J15" s="521" t="s">
        <v>44</v>
      </c>
      <c r="K15" s="511"/>
      <c r="L15" s="196"/>
      <c r="M15" s="196"/>
      <c r="N15" s="196"/>
      <c r="O15" s="196"/>
    </row>
    <row r="16" spans="1:15" ht="15" customHeight="1">
      <c r="A16" s="511"/>
      <c r="B16" s="524"/>
      <c r="C16" s="520">
        <v>8</v>
      </c>
      <c r="D16" s="694">
        <v>12</v>
      </c>
      <c r="E16" s="521" t="s">
        <v>60</v>
      </c>
      <c r="F16" s="521" t="s">
        <v>60</v>
      </c>
      <c r="G16" s="511"/>
      <c r="H16" s="511"/>
      <c r="I16" s="523"/>
      <c r="J16" s="522"/>
      <c r="K16" s="511"/>
      <c r="L16" s="196"/>
      <c r="M16" s="196"/>
      <c r="N16" s="196"/>
      <c r="O16" s="196"/>
    </row>
    <row r="17" spans="1:15" ht="15" customHeight="1">
      <c r="A17" s="511"/>
      <c r="B17" s="524"/>
      <c r="C17" s="520"/>
      <c r="D17" s="695"/>
      <c r="E17" s="521"/>
      <c r="F17" s="511"/>
      <c r="G17" s="511"/>
      <c r="H17" s="511"/>
      <c r="I17" s="523"/>
      <c r="J17" s="523"/>
      <c r="K17" s="511"/>
      <c r="L17" s="196"/>
      <c r="M17" s="196"/>
      <c r="N17" s="196"/>
      <c r="O17" s="196"/>
    </row>
    <row r="18" spans="1:15" ht="15" customHeight="1">
      <c r="A18" s="511"/>
      <c r="B18" s="524"/>
      <c r="C18" s="520">
        <v>9</v>
      </c>
      <c r="D18" s="694">
        <v>12</v>
      </c>
      <c r="E18" s="521" t="s">
        <v>49</v>
      </c>
      <c r="F18" s="511"/>
      <c r="G18" s="511"/>
      <c r="H18" s="511"/>
      <c r="I18" s="523"/>
      <c r="J18" s="523"/>
      <c r="K18" s="511"/>
      <c r="L18" s="196"/>
      <c r="M18" s="196"/>
      <c r="N18" s="196"/>
      <c r="O18" s="196"/>
    </row>
    <row r="19" spans="1:15" ht="15" customHeight="1">
      <c r="A19" s="511"/>
      <c r="B19" s="524"/>
      <c r="C19" s="520"/>
      <c r="D19" s="695"/>
      <c r="E19" s="521"/>
      <c r="F19" s="243"/>
      <c r="G19" s="511"/>
      <c r="H19" s="511"/>
      <c r="I19" s="523"/>
      <c r="J19" s="523"/>
      <c r="K19" s="511"/>
      <c r="L19" s="196"/>
      <c r="M19" s="196"/>
      <c r="N19" s="196"/>
      <c r="O19" s="196"/>
    </row>
    <row r="20" spans="1:15" ht="15" customHeight="1">
      <c r="A20" s="511"/>
      <c r="B20" s="524"/>
      <c r="C20" s="520">
        <v>10</v>
      </c>
      <c r="D20" s="694">
        <v>7</v>
      </c>
      <c r="E20" s="521" t="s">
        <v>68</v>
      </c>
      <c r="F20" s="521" t="s">
        <v>49</v>
      </c>
      <c r="G20" s="522"/>
      <c r="H20" s="511"/>
      <c r="I20" s="523"/>
      <c r="J20" s="523"/>
      <c r="K20" s="511"/>
      <c r="L20" s="196"/>
      <c r="M20" s="196"/>
      <c r="N20" s="196"/>
      <c r="O20" s="196"/>
    </row>
    <row r="21" spans="1:15" ht="15" customHeight="1">
      <c r="A21" s="511"/>
      <c r="B21" s="524"/>
      <c r="C21" s="520"/>
      <c r="D21" s="695"/>
      <c r="E21" s="521"/>
      <c r="F21" s="511"/>
      <c r="G21" s="523"/>
      <c r="H21" s="521" t="s">
        <v>44</v>
      </c>
      <c r="I21" s="523"/>
      <c r="J21" s="523"/>
      <c r="K21" s="511"/>
      <c r="L21" s="196"/>
      <c r="M21" s="196"/>
      <c r="N21" s="196"/>
      <c r="O21" s="196"/>
    </row>
    <row r="22" spans="1:15" ht="15" customHeight="1">
      <c r="A22" s="511"/>
      <c r="B22" s="524"/>
      <c r="C22" s="520">
        <v>11</v>
      </c>
      <c r="D22" s="694">
        <v>12</v>
      </c>
      <c r="E22" s="521" t="s">
        <v>44</v>
      </c>
      <c r="F22" s="511"/>
      <c r="G22" s="523"/>
      <c r="H22" s="522"/>
      <c r="I22" s="523"/>
      <c r="J22" s="523"/>
      <c r="K22" s="511"/>
      <c r="L22" s="196"/>
      <c r="M22" s="196"/>
      <c r="N22" s="196"/>
      <c r="O22" s="196"/>
    </row>
    <row r="23" spans="1:15" ht="15" customHeight="1">
      <c r="A23" s="511"/>
      <c r="B23" s="524"/>
      <c r="C23" s="520"/>
      <c r="D23" s="695"/>
      <c r="E23" s="521"/>
      <c r="F23" s="243"/>
      <c r="G23" s="525"/>
      <c r="H23" s="523"/>
      <c r="I23" s="523"/>
      <c r="J23" s="523"/>
      <c r="K23" s="511"/>
      <c r="L23" s="196"/>
      <c r="M23" s="196"/>
      <c r="N23" s="196"/>
      <c r="O23" s="196"/>
    </row>
    <row r="24" spans="1:15" ht="15" customHeight="1">
      <c r="A24" s="511"/>
      <c r="B24" s="524"/>
      <c r="C24" s="520">
        <v>12</v>
      </c>
      <c r="D24" s="694">
        <v>10</v>
      </c>
      <c r="E24" s="521" t="s">
        <v>55</v>
      </c>
      <c r="F24" s="521" t="s">
        <v>44</v>
      </c>
      <c r="G24" s="511"/>
      <c r="H24" s="523"/>
      <c r="I24" s="523"/>
      <c r="J24" s="523"/>
      <c r="K24" s="511"/>
      <c r="L24" s="196"/>
      <c r="M24" s="196"/>
      <c r="N24" s="196"/>
      <c r="O24" s="196"/>
    </row>
    <row r="25" spans="1:15" ht="15" customHeight="1">
      <c r="A25" s="511"/>
      <c r="B25" s="524"/>
      <c r="C25" s="520"/>
      <c r="D25" s="695"/>
      <c r="E25" s="521"/>
      <c r="F25" s="511"/>
      <c r="G25" s="511"/>
      <c r="H25" s="523"/>
      <c r="I25" s="521" t="s">
        <v>44</v>
      </c>
      <c r="J25" s="523"/>
      <c r="K25" s="511"/>
      <c r="L25" s="196"/>
      <c r="M25" s="196"/>
      <c r="N25" s="196"/>
      <c r="O25" s="196"/>
    </row>
    <row r="26" spans="1:15" ht="15" customHeight="1">
      <c r="A26" s="511"/>
      <c r="B26" s="524"/>
      <c r="C26" s="520">
        <v>13</v>
      </c>
      <c r="D26" s="694">
        <v>12</v>
      </c>
      <c r="E26" s="521" t="s">
        <v>37</v>
      </c>
      <c r="F26" s="511"/>
      <c r="G26" s="511"/>
      <c r="H26" s="523"/>
      <c r="I26" s="511"/>
      <c r="J26" s="523"/>
      <c r="K26" s="511"/>
      <c r="L26" s="196"/>
      <c r="M26" s="196"/>
      <c r="N26" s="196"/>
      <c r="O26" s="196"/>
    </row>
    <row r="27" spans="1:15" ht="15" customHeight="1">
      <c r="A27" s="511"/>
      <c r="B27" s="524"/>
      <c r="C27" s="520"/>
      <c r="D27" s="695"/>
      <c r="E27" s="521"/>
      <c r="F27" s="243"/>
      <c r="G27" s="511"/>
      <c r="H27" s="523"/>
      <c r="I27" s="511"/>
      <c r="J27" s="523"/>
      <c r="K27" s="511"/>
      <c r="L27" s="196"/>
      <c r="M27" s="196"/>
      <c r="N27" s="196"/>
      <c r="O27" s="196"/>
    </row>
    <row r="28" spans="1:15" ht="15" customHeight="1">
      <c r="A28" s="511"/>
      <c r="B28" s="524"/>
      <c r="C28" s="520">
        <v>14</v>
      </c>
      <c r="D28" s="694">
        <v>0</v>
      </c>
      <c r="E28" s="521" t="s">
        <v>96</v>
      </c>
      <c r="F28" s="521" t="s">
        <v>37</v>
      </c>
      <c r="G28" s="522"/>
      <c r="H28" s="523"/>
      <c r="I28" s="511"/>
      <c r="J28" s="523"/>
      <c r="K28" s="511"/>
      <c r="L28" s="196"/>
      <c r="M28" s="196"/>
      <c r="N28" s="196"/>
      <c r="O28" s="196"/>
    </row>
    <row r="29" spans="1:15" ht="15" customHeight="1">
      <c r="A29" s="511"/>
      <c r="B29" s="524"/>
      <c r="C29" s="520"/>
      <c r="D29" s="695"/>
      <c r="E29" s="521"/>
      <c r="F29" s="511"/>
      <c r="G29" s="523"/>
      <c r="H29" s="521" t="s">
        <v>366</v>
      </c>
      <c r="I29" s="511"/>
      <c r="J29" s="523"/>
      <c r="K29" s="511"/>
      <c r="L29" s="196"/>
      <c r="M29" s="196"/>
      <c r="N29" s="196"/>
      <c r="O29" s="196"/>
    </row>
    <row r="30" spans="1:15" ht="15" customHeight="1">
      <c r="A30" s="697">
        <v>12</v>
      </c>
      <c r="B30" s="527" t="s">
        <v>366</v>
      </c>
      <c r="C30" s="520">
        <v>15</v>
      </c>
      <c r="D30" s="694">
        <v>6</v>
      </c>
      <c r="E30" s="521" t="s">
        <v>97</v>
      </c>
      <c r="F30" s="511"/>
      <c r="G30" s="523"/>
      <c r="H30" s="511"/>
      <c r="I30" s="511"/>
      <c r="J30" s="523"/>
      <c r="K30" s="511"/>
      <c r="L30" s="196"/>
      <c r="M30" s="196"/>
      <c r="N30" s="196"/>
      <c r="O30" s="196"/>
    </row>
    <row r="31" spans="1:15" ht="15" customHeight="1">
      <c r="A31" s="698"/>
      <c r="B31" s="524"/>
      <c r="C31" s="520"/>
      <c r="D31" s="695"/>
      <c r="E31" s="521"/>
      <c r="F31" s="243"/>
      <c r="G31" s="525"/>
      <c r="H31" s="511"/>
      <c r="I31" s="511"/>
      <c r="J31" s="523"/>
      <c r="K31" s="511"/>
      <c r="L31" s="196"/>
      <c r="M31" s="196"/>
      <c r="N31" s="196"/>
      <c r="O31" s="196"/>
    </row>
    <row r="32" spans="1:15" ht="15" customHeight="1">
      <c r="A32" s="697">
        <v>3</v>
      </c>
      <c r="B32" s="527" t="s">
        <v>86</v>
      </c>
      <c r="C32" s="520">
        <v>16</v>
      </c>
      <c r="D32" s="694">
        <v>12</v>
      </c>
      <c r="E32" s="521" t="s">
        <v>366</v>
      </c>
      <c r="F32" s="521" t="s">
        <v>366</v>
      </c>
      <c r="G32" s="511"/>
      <c r="H32" s="511"/>
      <c r="I32" s="511"/>
      <c r="J32" s="523"/>
      <c r="K32" s="521" t="s">
        <v>98</v>
      </c>
      <c r="L32" s="196"/>
      <c r="M32" s="196"/>
      <c r="N32" s="196"/>
      <c r="O32" s="196"/>
    </row>
    <row r="33" spans="1:15" ht="15" customHeight="1">
      <c r="A33" s="698"/>
      <c r="B33" s="527"/>
      <c r="C33" s="520"/>
      <c r="D33" s="695"/>
      <c r="E33" s="521"/>
      <c r="F33" s="511"/>
      <c r="G33" s="511"/>
      <c r="H33" s="511"/>
      <c r="I33" s="511"/>
      <c r="J33" s="523"/>
      <c r="K33" s="522"/>
      <c r="L33" s="196"/>
      <c r="M33" s="196"/>
      <c r="N33" s="196"/>
      <c r="O33" s="196"/>
    </row>
    <row r="34" spans="1:15" ht="15" customHeight="1">
      <c r="A34" s="697">
        <v>12</v>
      </c>
      <c r="B34" s="521" t="s">
        <v>71</v>
      </c>
      <c r="C34" s="520">
        <v>17</v>
      </c>
      <c r="D34" s="694">
        <v>12</v>
      </c>
      <c r="E34" s="521" t="s">
        <v>71</v>
      </c>
      <c r="F34" s="511"/>
      <c r="G34" s="511"/>
      <c r="H34" s="511"/>
      <c r="I34" s="511"/>
      <c r="J34" s="523"/>
      <c r="K34" s="523"/>
      <c r="L34" s="196"/>
      <c r="M34" s="196"/>
      <c r="N34" s="196"/>
      <c r="O34" s="196"/>
    </row>
    <row r="35" spans="1:15" ht="15" customHeight="1">
      <c r="A35" s="698"/>
      <c r="B35" s="224"/>
      <c r="C35" s="520"/>
      <c r="D35" s="695"/>
      <c r="E35" s="521"/>
      <c r="F35" s="243"/>
      <c r="G35" s="511"/>
      <c r="H35" s="511"/>
      <c r="I35" s="511"/>
      <c r="J35" s="523"/>
      <c r="K35" s="523"/>
      <c r="L35" s="196"/>
      <c r="M35" s="196"/>
      <c r="N35" s="196"/>
      <c r="O35" s="196"/>
    </row>
    <row r="36" spans="1:15" ht="15" customHeight="1">
      <c r="A36" s="697">
        <v>3</v>
      </c>
      <c r="B36" s="527" t="s">
        <v>88</v>
      </c>
      <c r="C36" s="520">
        <v>18</v>
      </c>
      <c r="D36" s="694">
        <v>1</v>
      </c>
      <c r="E36" s="521" t="s">
        <v>48</v>
      </c>
      <c r="F36" s="521" t="s">
        <v>71</v>
      </c>
      <c r="G36" s="522"/>
      <c r="H36" s="511"/>
      <c r="I36" s="511"/>
      <c r="J36" s="523"/>
      <c r="K36" s="523"/>
      <c r="L36" s="196"/>
      <c r="M36" s="196"/>
      <c r="N36" s="196"/>
      <c r="O36" s="196"/>
    </row>
    <row r="37" spans="1:15" ht="15" customHeight="1">
      <c r="A37" s="698"/>
      <c r="B37" s="524"/>
      <c r="C37" s="520"/>
      <c r="D37" s="695"/>
      <c r="E37" s="521"/>
      <c r="F37" s="511"/>
      <c r="G37" s="523"/>
      <c r="H37" s="521" t="s">
        <v>42</v>
      </c>
      <c r="I37" s="511"/>
      <c r="J37" s="523"/>
      <c r="K37" s="523"/>
      <c r="L37" s="196"/>
      <c r="M37" s="196"/>
      <c r="N37" s="196"/>
      <c r="O37" s="196"/>
    </row>
    <row r="38" spans="1:15" ht="15" customHeight="1">
      <c r="A38" s="511"/>
      <c r="B38" s="524"/>
      <c r="C38" s="520">
        <v>19</v>
      </c>
      <c r="D38" s="694">
        <v>12</v>
      </c>
      <c r="E38" s="521" t="s">
        <v>42</v>
      </c>
      <c r="F38" s="511"/>
      <c r="G38" s="523"/>
      <c r="H38" s="522"/>
      <c r="I38" s="511"/>
      <c r="J38" s="523"/>
      <c r="K38" s="523"/>
      <c r="L38" s="196"/>
      <c r="M38" s="196"/>
      <c r="N38" s="196"/>
      <c r="O38" s="196"/>
    </row>
    <row r="39" spans="1:15" ht="15" customHeight="1">
      <c r="A39" s="511"/>
      <c r="B39" s="524"/>
      <c r="C39" s="520"/>
      <c r="D39" s="695"/>
      <c r="E39" s="521"/>
      <c r="F39" s="243"/>
      <c r="G39" s="525"/>
      <c r="H39" s="523"/>
      <c r="I39" s="511"/>
      <c r="J39" s="523"/>
      <c r="K39" s="523"/>
      <c r="L39" s="196"/>
      <c r="M39" s="196"/>
      <c r="N39" s="196"/>
      <c r="O39" s="196"/>
    </row>
    <row r="40" spans="1:15" ht="15" customHeight="1">
      <c r="A40" s="511"/>
      <c r="B40" s="524"/>
      <c r="C40" s="520">
        <v>20</v>
      </c>
      <c r="D40" s="694">
        <v>0</v>
      </c>
      <c r="E40" s="521" t="s">
        <v>83</v>
      </c>
      <c r="F40" s="521" t="s">
        <v>42</v>
      </c>
      <c r="G40" s="511"/>
      <c r="H40" s="523"/>
      <c r="I40" s="521" t="s">
        <v>98</v>
      </c>
      <c r="J40" s="523"/>
      <c r="K40" s="523"/>
      <c r="L40" s="196"/>
      <c r="M40" s="196"/>
      <c r="N40" s="196"/>
      <c r="O40" s="196"/>
    </row>
    <row r="41" spans="1:15" ht="15" customHeight="1">
      <c r="A41" s="511"/>
      <c r="B41" s="524"/>
      <c r="C41" s="520"/>
      <c r="D41" s="695"/>
      <c r="E41" s="521"/>
      <c r="F41" s="511"/>
      <c r="G41" s="511"/>
      <c r="H41" s="523"/>
      <c r="I41" s="522"/>
      <c r="J41" s="523"/>
      <c r="K41" s="523"/>
      <c r="L41" s="196"/>
      <c r="M41" s="196"/>
      <c r="N41" s="196"/>
      <c r="O41" s="196"/>
    </row>
    <row r="42" spans="1:15" ht="15" customHeight="1">
      <c r="A42" s="511"/>
      <c r="B42" s="524"/>
      <c r="C42" s="520">
        <v>21</v>
      </c>
      <c r="D42" s="694">
        <v>12</v>
      </c>
      <c r="E42" s="521" t="s">
        <v>64</v>
      </c>
      <c r="F42" s="511"/>
      <c r="G42" s="511"/>
      <c r="H42" s="523"/>
      <c r="I42" s="523"/>
      <c r="J42" s="523"/>
      <c r="K42" s="523"/>
      <c r="L42" s="196"/>
      <c r="M42" s="196"/>
      <c r="N42" s="196"/>
      <c r="O42" s="196"/>
    </row>
    <row r="43" spans="1:15" ht="15" customHeight="1">
      <c r="A43" s="511"/>
      <c r="B43" s="524"/>
      <c r="C43" s="520"/>
      <c r="D43" s="695"/>
      <c r="E43" s="521"/>
      <c r="F43" s="243"/>
      <c r="G43" s="511"/>
      <c r="H43" s="523"/>
      <c r="I43" s="523"/>
      <c r="J43" s="523"/>
      <c r="K43" s="523"/>
      <c r="L43" s="196"/>
      <c r="M43" s="196"/>
      <c r="N43" s="196"/>
      <c r="O43" s="196"/>
    </row>
    <row r="44" spans="1:15" ht="15" customHeight="1">
      <c r="A44" s="511"/>
      <c r="B44" s="524"/>
      <c r="C44" s="520">
        <v>22</v>
      </c>
      <c r="D44" s="694">
        <v>7</v>
      </c>
      <c r="E44" s="521" t="s">
        <v>40</v>
      </c>
      <c r="F44" s="521" t="s">
        <v>64</v>
      </c>
      <c r="G44" s="522"/>
      <c r="H44" s="523"/>
      <c r="I44" s="523"/>
      <c r="J44" s="523"/>
      <c r="K44" s="523"/>
      <c r="L44" s="196"/>
      <c r="M44" s="196"/>
      <c r="N44" s="196"/>
      <c r="O44" s="196"/>
    </row>
    <row r="45" spans="1:15" ht="15" customHeight="1">
      <c r="A45" s="511"/>
      <c r="B45" s="524"/>
      <c r="C45" s="520"/>
      <c r="D45" s="695"/>
      <c r="E45" s="521"/>
      <c r="F45" s="511"/>
      <c r="G45" s="523"/>
      <c r="H45" s="521" t="s">
        <v>98</v>
      </c>
      <c r="I45" s="523"/>
      <c r="J45" s="523"/>
      <c r="K45" s="523"/>
      <c r="L45" s="196"/>
      <c r="M45" s="196"/>
      <c r="N45" s="196"/>
      <c r="O45" s="196"/>
    </row>
    <row r="46" spans="1:15" ht="15" customHeight="1">
      <c r="A46" s="511"/>
      <c r="B46" s="524"/>
      <c r="C46" s="520">
        <v>23</v>
      </c>
      <c r="D46" s="694">
        <v>0</v>
      </c>
      <c r="E46" s="521" t="s">
        <v>58</v>
      </c>
      <c r="F46" s="511"/>
      <c r="G46" s="523"/>
      <c r="H46" s="511"/>
      <c r="I46" s="523"/>
      <c r="J46" s="523"/>
      <c r="K46" s="523"/>
      <c r="L46" s="196"/>
      <c r="M46" s="196"/>
      <c r="N46" s="196"/>
      <c r="O46" s="196"/>
    </row>
    <row r="47" spans="1:15" ht="15" customHeight="1">
      <c r="A47" s="511"/>
      <c r="B47" s="524"/>
      <c r="C47" s="520"/>
      <c r="D47" s="695"/>
      <c r="E47" s="521"/>
      <c r="F47" s="243"/>
      <c r="G47" s="525"/>
      <c r="H47" s="511"/>
      <c r="I47" s="523"/>
      <c r="J47" s="521" t="s">
        <v>98</v>
      </c>
      <c r="K47" s="523"/>
      <c r="L47" s="196"/>
      <c r="M47" s="196"/>
      <c r="N47" s="196"/>
      <c r="O47" s="196"/>
    </row>
    <row r="48" spans="1:15" ht="15" customHeight="1">
      <c r="A48" s="511"/>
      <c r="B48" s="524"/>
      <c r="C48" s="520">
        <v>24</v>
      </c>
      <c r="D48" s="694">
        <v>12</v>
      </c>
      <c r="E48" s="521" t="s">
        <v>98</v>
      </c>
      <c r="F48" s="521" t="s">
        <v>98</v>
      </c>
      <c r="G48" s="511"/>
      <c r="H48" s="511"/>
      <c r="I48" s="523"/>
      <c r="J48" s="511"/>
      <c r="K48" s="523"/>
      <c r="L48" s="196"/>
      <c r="M48" s="196"/>
      <c r="N48" s="196"/>
      <c r="O48" s="196"/>
    </row>
    <row r="49" spans="1:15" ht="15" customHeight="1">
      <c r="A49" s="511"/>
      <c r="B49" s="524"/>
      <c r="C49" s="520"/>
      <c r="D49" s="695"/>
      <c r="E49" s="521"/>
      <c r="F49" s="511"/>
      <c r="G49" s="511"/>
      <c r="H49" s="511"/>
      <c r="I49" s="523"/>
      <c r="J49" s="511"/>
      <c r="K49" s="523"/>
      <c r="L49" s="196"/>
      <c r="M49" s="196"/>
      <c r="N49" s="196"/>
      <c r="O49" s="196"/>
    </row>
    <row r="50" spans="1:15" ht="15" customHeight="1">
      <c r="A50" s="511"/>
      <c r="B50" s="524"/>
      <c r="C50" s="520">
        <v>25</v>
      </c>
      <c r="D50" s="694">
        <v>5</v>
      </c>
      <c r="E50" s="521" t="s">
        <v>62</v>
      </c>
      <c r="F50" s="511"/>
      <c r="G50" s="511"/>
      <c r="H50" s="511"/>
      <c r="I50" s="523"/>
      <c r="J50" s="511"/>
      <c r="K50" s="523"/>
      <c r="L50" s="196"/>
      <c r="M50" s="196"/>
      <c r="N50" s="196"/>
      <c r="O50" s="196"/>
    </row>
    <row r="51" spans="1:15" ht="15" customHeight="1">
      <c r="A51" s="511"/>
      <c r="B51" s="524"/>
      <c r="C51" s="520"/>
      <c r="D51" s="695"/>
      <c r="E51" s="521"/>
      <c r="F51" s="243"/>
      <c r="G51" s="511"/>
      <c r="H51" s="511"/>
      <c r="I51" s="523"/>
      <c r="J51" s="511"/>
      <c r="K51" s="523"/>
      <c r="L51" s="196"/>
      <c r="M51" s="196"/>
      <c r="N51" s="196"/>
      <c r="O51" s="196"/>
    </row>
    <row r="52" spans="1:15" ht="15" customHeight="1">
      <c r="A52" s="511"/>
      <c r="B52" s="524"/>
      <c r="C52" s="520">
        <v>26</v>
      </c>
      <c r="D52" s="694">
        <v>12</v>
      </c>
      <c r="E52" s="521" t="s">
        <v>27</v>
      </c>
      <c r="F52" s="521" t="s">
        <v>27</v>
      </c>
      <c r="G52" s="522"/>
      <c r="H52" s="511"/>
      <c r="I52" s="523"/>
      <c r="J52" s="511"/>
      <c r="K52" s="523"/>
      <c r="L52" s="196"/>
      <c r="M52" s="196"/>
      <c r="N52" s="196"/>
      <c r="O52" s="196"/>
    </row>
    <row r="53" spans="1:15" ht="15" customHeight="1">
      <c r="A53" s="511"/>
      <c r="B53" s="524"/>
      <c r="C53" s="520"/>
      <c r="D53" s="695"/>
      <c r="E53" s="521"/>
      <c r="F53" s="511"/>
      <c r="G53" s="523"/>
      <c r="H53" s="521" t="s">
        <v>27</v>
      </c>
      <c r="I53" s="523"/>
      <c r="J53" s="511"/>
      <c r="K53" s="523"/>
      <c r="L53" s="196"/>
      <c r="M53" s="196"/>
      <c r="N53" s="196"/>
      <c r="O53" s="196"/>
    </row>
    <row r="54" spans="1:15" ht="15" customHeight="1">
      <c r="A54" s="511"/>
      <c r="B54" s="524"/>
      <c r="C54" s="520">
        <v>27</v>
      </c>
      <c r="D54" s="694">
        <v>12</v>
      </c>
      <c r="E54" s="521" t="s">
        <v>367</v>
      </c>
      <c r="F54" s="511"/>
      <c r="G54" s="523"/>
      <c r="H54" s="522"/>
      <c r="I54" s="523"/>
      <c r="J54" s="511"/>
      <c r="K54" s="523"/>
      <c r="L54" s="196"/>
      <c r="M54" s="196"/>
      <c r="N54" s="196"/>
      <c r="O54" s="196"/>
    </row>
    <row r="55" spans="1:15" ht="15" customHeight="1">
      <c r="A55" s="511"/>
      <c r="B55" s="524"/>
      <c r="C55" s="520"/>
      <c r="D55" s="695"/>
      <c r="E55" s="521"/>
      <c r="F55" s="243"/>
      <c r="G55" s="525"/>
      <c r="H55" s="523"/>
      <c r="I55" s="523"/>
      <c r="J55" s="511"/>
      <c r="K55" s="523"/>
      <c r="L55" s="196"/>
      <c r="M55" s="196"/>
      <c r="N55" s="196"/>
      <c r="O55" s="196"/>
    </row>
    <row r="56" spans="1:15" ht="15" customHeight="1">
      <c r="A56" s="511"/>
      <c r="B56" s="524"/>
      <c r="C56" s="520">
        <v>28</v>
      </c>
      <c r="D56" s="694">
        <v>9</v>
      </c>
      <c r="E56" s="521" t="s">
        <v>54</v>
      </c>
      <c r="F56" s="521" t="s">
        <v>367</v>
      </c>
      <c r="G56" s="511"/>
      <c r="H56" s="523"/>
      <c r="I56" s="521" t="s">
        <v>27</v>
      </c>
      <c r="J56" s="511"/>
      <c r="K56" s="523"/>
      <c r="L56" s="196"/>
      <c r="M56" s="196"/>
      <c r="N56" s="196"/>
      <c r="O56" s="196"/>
    </row>
    <row r="57" spans="1:15" ht="15" customHeight="1">
      <c r="A57" s="511"/>
      <c r="B57" s="524"/>
      <c r="C57" s="520"/>
      <c r="D57" s="695"/>
      <c r="E57" s="521"/>
      <c r="F57" s="511"/>
      <c r="G57" s="511"/>
      <c r="H57" s="523"/>
      <c r="I57" s="511"/>
      <c r="J57" s="511"/>
      <c r="K57" s="523"/>
      <c r="L57" s="196"/>
      <c r="M57" s="196"/>
      <c r="N57" s="196"/>
      <c r="O57" s="196"/>
    </row>
    <row r="58" spans="1:15" ht="15" customHeight="1">
      <c r="A58" s="511"/>
      <c r="B58" s="524"/>
      <c r="C58" s="520">
        <v>29</v>
      </c>
      <c r="D58" s="694">
        <v>0</v>
      </c>
      <c r="E58" s="521" t="s">
        <v>30</v>
      </c>
      <c r="F58" s="511"/>
      <c r="G58" s="511"/>
      <c r="H58" s="523"/>
      <c r="I58" s="511"/>
      <c r="J58" s="511"/>
      <c r="K58" s="523"/>
      <c r="L58" s="196"/>
      <c r="M58" s="196"/>
      <c r="N58" s="196"/>
      <c r="O58" s="196"/>
    </row>
    <row r="59" spans="1:15" ht="15" customHeight="1">
      <c r="A59" s="511"/>
      <c r="B59" s="524"/>
      <c r="C59" s="520"/>
      <c r="D59" s="695"/>
      <c r="E59" s="521"/>
      <c r="F59" s="243"/>
      <c r="G59" s="511"/>
      <c r="H59" s="523"/>
      <c r="I59" s="511"/>
      <c r="J59" s="511"/>
      <c r="K59" s="523"/>
      <c r="L59" s="196"/>
      <c r="M59" s="196"/>
      <c r="N59" s="196"/>
      <c r="O59" s="196"/>
    </row>
    <row r="60" spans="1:15" ht="15" customHeight="1">
      <c r="A60" s="511"/>
      <c r="B60" s="524"/>
      <c r="C60" s="520">
        <v>30</v>
      </c>
      <c r="D60" s="694">
        <v>12</v>
      </c>
      <c r="E60" s="521" t="s">
        <v>75</v>
      </c>
      <c r="F60" s="521" t="s">
        <v>75</v>
      </c>
      <c r="G60" s="522"/>
      <c r="H60" s="523"/>
      <c r="I60" s="511"/>
      <c r="J60" s="511"/>
      <c r="K60" s="523"/>
      <c r="L60" s="196"/>
      <c r="M60" s="196"/>
      <c r="N60" s="196"/>
      <c r="O60" s="196"/>
    </row>
    <row r="61" spans="1:15" ht="12.75">
      <c r="A61" s="511"/>
      <c r="B61" s="524"/>
      <c r="C61" s="520"/>
      <c r="D61" s="695"/>
      <c r="E61" s="521"/>
      <c r="F61" s="511"/>
      <c r="G61" s="523"/>
      <c r="H61" s="521" t="s">
        <v>75</v>
      </c>
      <c r="I61" s="511"/>
      <c r="J61" s="511"/>
      <c r="K61" s="523"/>
      <c r="L61" s="196"/>
      <c r="M61" s="196"/>
      <c r="N61" s="196"/>
      <c r="O61" s="196"/>
    </row>
    <row r="62" spans="1:15" ht="12.75">
      <c r="A62" s="697">
        <v>12</v>
      </c>
      <c r="B62" s="527" t="s">
        <v>69</v>
      </c>
      <c r="C62" s="520">
        <v>31</v>
      </c>
      <c r="D62" s="694">
        <v>12</v>
      </c>
      <c r="E62" s="521" t="s">
        <v>53</v>
      </c>
      <c r="F62" s="511"/>
      <c r="G62" s="523"/>
      <c r="H62" s="511"/>
      <c r="I62" s="511"/>
      <c r="J62" s="511"/>
      <c r="K62" s="523"/>
      <c r="L62" s="521" t="s">
        <v>98</v>
      </c>
      <c r="M62" s="196"/>
      <c r="N62" s="196"/>
      <c r="O62" s="196"/>
    </row>
    <row r="63" spans="1:15" ht="12.75">
      <c r="A63" s="698"/>
      <c r="B63" s="524"/>
      <c r="C63" s="520"/>
      <c r="D63" s="695"/>
      <c r="E63" s="521"/>
      <c r="F63" s="243"/>
      <c r="G63" s="525"/>
      <c r="H63" s="511"/>
      <c r="I63" s="511"/>
      <c r="J63" s="511"/>
      <c r="K63" s="523"/>
      <c r="L63" s="196"/>
      <c r="M63" s="196"/>
      <c r="N63" s="196"/>
      <c r="O63" s="196"/>
    </row>
    <row r="64" spans="1:15" ht="12.75">
      <c r="A64" s="697">
        <v>5</v>
      </c>
      <c r="B64" s="521" t="s">
        <v>368</v>
      </c>
      <c r="C64" s="520">
        <v>32</v>
      </c>
      <c r="D64" s="694">
        <v>8</v>
      </c>
      <c r="E64" s="521" t="s">
        <v>69</v>
      </c>
      <c r="F64" s="521" t="s">
        <v>53</v>
      </c>
      <c r="G64" s="511"/>
      <c r="H64" s="511"/>
      <c r="I64" s="511"/>
      <c r="J64" s="511"/>
      <c r="K64" s="523"/>
      <c r="L64" s="196"/>
      <c r="M64" s="196"/>
      <c r="N64" s="196"/>
      <c r="O64" s="196"/>
    </row>
    <row r="65" spans="1:15" ht="12.75">
      <c r="A65" s="698"/>
      <c r="B65" s="521"/>
      <c r="C65" s="520"/>
      <c r="D65" s="695"/>
      <c r="E65" s="521"/>
      <c r="F65" s="511"/>
      <c r="G65" s="511"/>
      <c r="H65" s="511"/>
      <c r="I65" s="511"/>
      <c r="J65" s="511"/>
      <c r="K65" s="523"/>
      <c r="L65" s="196"/>
      <c r="M65" s="196"/>
      <c r="N65" s="196"/>
      <c r="O65" s="196"/>
    </row>
    <row r="66" spans="1:15" ht="12.75">
      <c r="A66" s="697">
        <v>9</v>
      </c>
      <c r="B66" s="521" t="s">
        <v>84</v>
      </c>
      <c r="C66" s="520">
        <v>33</v>
      </c>
      <c r="D66" s="694">
        <v>12</v>
      </c>
      <c r="E66" s="521" t="s">
        <v>50</v>
      </c>
      <c r="F66" s="511"/>
      <c r="G66" s="511"/>
      <c r="H66" s="511"/>
      <c r="I66" s="511"/>
      <c r="J66" s="511"/>
      <c r="K66" s="523"/>
      <c r="L66" s="196"/>
      <c r="M66" s="196"/>
      <c r="N66" s="196"/>
      <c r="O66" s="196"/>
    </row>
    <row r="67" spans="1:15" ht="12.75">
      <c r="A67" s="698"/>
      <c r="B67" s="224"/>
      <c r="C67" s="520"/>
      <c r="D67" s="695"/>
      <c r="E67" s="521"/>
      <c r="F67" s="243"/>
      <c r="G67" s="511"/>
      <c r="H67" s="511"/>
      <c r="I67" s="511"/>
      <c r="J67" s="511"/>
      <c r="K67" s="523"/>
      <c r="L67" s="196"/>
      <c r="M67" s="196"/>
      <c r="N67" s="196"/>
      <c r="O67" s="196"/>
    </row>
    <row r="68" spans="1:15" ht="12.75">
      <c r="A68" s="697">
        <v>12</v>
      </c>
      <c r="B68" s="527" t="s">
        <v>50</v>
      </c>
      <c r="C68" s="520">
        <v>34</v>
      </c>
      <c r="D68" s="694">
        <v>0</v>
      </c>
      <c r="E68" s="521" t="s">
        <v>92</v>
      </c>
      <c r="F68" s="521" t="s">
        <v>50</v>
      </c>
      <c r="G68" s="522"/>
      <c r="H68" s="511"/>
      <c r="I68" s="511"/>
      <c r="J68" s="511"/>
      <c r="K68" s="523"/>
      <c r="L68" s="196"/>
      <c r="M68" s="196"/>
      <c r="N68" s="196"/>
      <c r="O68" s="196"/>
    </row>
    <row r="69" spans="1:15" ht="12.75">
      <c r="A69" s="698"/>
      <c r="B69" s="524"/>
      <c r="C69" s="520"/>
      <c r="D69" s="695"/>
      <c r="E69" s="521"/>
      <c r="F69" s="511"/>
      <c r="G69" s="523"/>
      <c r="H69" s="531" t="s">
        <v>50</v>
      </c>
      <c r="I69" s="511"/>
      <c r="J69" s="511"/>
      <c r="K69" s="523"/>
      <c r="L69" s="196"/>
      <c r="M69" s="196"/>
      <c r="N69" s="196"/>
      <c r="O69" s="196"/>
    </row>
    <row r="70" spans="1:15" ht="12.75">
      <c r="A70" s="511"/>
      <c r="B70" s="524"/>
      <c r="C70" s="520">
        <v>35</v>
      </c>
      <c r="D70" s="694">
        <v>12</v>
      </c>
      <c r="E70" s="521" t="s">
        <v>77</v>
      </c>
      <c r="F70" s="511"/>
      <c r="G70" s="523"/>
      <c r="H70" s="522"/>
      <c r="I70" s="511"/>
      <c r="J70" s="511"/>
      <c r="K70" s="523"/>
      <c r="L70" s="196"/>
      <c r="M70" s="196"/>
      <c r="N70" s="196"/>
      <c r="O70" s="196"/>
    </row>
    <row r="71" spans="1:15" ht="12.75">
      <c r="A71" s="511"/>
      <c r="B71" s="524"/>
      <c r="C71" s="520"/>
      <c r="D71" s="695"/>
      <c r="E71" s="521"/>
      <c r="F71" s="243"/>
      <c r="G71" s="525"/>
      <c r="H71" s="523"/>
      <c r="I71" s="511"/>
      <c r="J71" s="511"/>
      <c r="K71" s="523"/>
      <c r="L71" s="196"/>
      <c r="M71" s="196"/>
      <c r="N71" s="196"/>
      <c r="O71" s="196"/>
    </row>
    <row r="72" spans="1:15" ht="12.75">
      <c r="A72" s="511"/>
      <c r="B72" s="524"/>
      <c r="C72" s="520">
        <v>36</v>
      </c>
      <c r="D72" s="694">
        <v>0</v>
      </c>
      <c r="E72" s="521" t="s">
        <v>56</v>
      </c>
      <c r="F72" s="521" t="s">
        <v>77</v>
      </c>
      <c r="G72" s="511"/>
      <c r="H72" s="523"/>
      <c r="I72" s="531" t="s">
        <v>50</v>
      </c>
      <c r="J72" s="511"/>
      <c r="K72" s="523"/>
      <c r="L72" s="196"/>
      <c r="M72" s="196"/>
      <c r="N72" s="196"/>
      <c r="O72" s="196"/>
    </row>
    <row r="73" spans="1:15" ht="12.75">
      <c r="A73" s="511"/>
      <c r="B73" s="524"/>
      <c r="C73" s="520"/>
      <c r="D73" s="695"/>
      <c r="E73" s="521"/>
      <c r="F73" s="511"/>
      <c r="G73" s="511"/>
      <c r="H73" s="523"/>
      <c r="I73" s="522"/>
      <c r="J73" s="511"/>
      <c r="K73" s="523"/>
      <c r="L73" s="196"/>
      <c r="M73" s="561"/>
      <c r="N73" s="562" t="s">
        <v>8</v>
      </c>
      <c r="O73" s="563"/>
    </row>
    <row r="74" spans="1:15" ht="12.75">
      <c r="A74" s="511"/>
      <c r="B74" s="524"/>
      <c r="C74" s="520">
        <v>37</v>
      </c>
      <c r="D74" s="694">
        <v>12</v>
      </c>
      <c r="E74" s="521" t="s">
        <v>35</v>
      </c>
      <c r="F74" s="511"/>
      <c r="G74" s="511"/>
      <c r="H74" s="523"/>
      <c r="I74" s="523"/>
      <c r="J74" s="511"/>
      <c r="K74" s="523"/>
      <c r="L74" s="196"/>
      <c r="M74" s="561">
        <v>1</v>
      </c>
      <c r="N74" s="351" t="s">
        <v>98</v>
      </c>
      <c r="O74" s="563"/>
    </row>
    <row r="75" spans="1:15" ht="12.75">
      <c r="A75" s="511"/>
      <c r="B75" s="524"/>
      <c r="C75" s="520"/>
      <c r="D75" s="695"/>
      <c r="E75" s="521"/>
      <c r="F75" s="243"/>
      <c r="G75" s="511"/>
      <c r="H75" s="523"/>
      <c r="I75" s="523"/>
      <c r="J75" s="511"/>
      <c r="K75" s="523"/>
      <c r="L75" s="196"/>
      <c r="M75" s="561">
        <v>2</v>
      </c>
      <c r="N75" s="351" t="s">
        <v>52</v>
      </c>
      <c r="O75" s="563"/>
    </row>
    <row r="76" spans="1:15" ht="12.75">
      <c r="A76" s="511"/>
      <c r="B76" s="524"/>
      <c r="C76" s="520">
        <v>38</v>
      </c>
      <c r="D76" s="694">
        <v>0</v>
      </c>
      <c r="E76" s="521" t="s">
        <v>51</v>
      </c>
      <c r="F76" s="521" t="s">
        <v>35</v>
      </c>
      <c r="G76" s="522"/>
      <c r="H76" s="523"/>
      <c r="I76" s="523"/>
      <c r="J76" s="511"/>
      <c r="K76" s="523"/>
      <c r="L76" s="196"/>
      <c r="M76" s="561">
        <v>3</v>
      </c>
      <c r="N76" s="351" t="s">
        <v>50</v>
      </c>
      <c r="O76" s="563"/>
    </row>
    <row r="77" spans="1:15" ht="12.75">
      <c r="A77" s="511"/>
      <c r="B77" s="524"/>
      <c r="C77" s="520"/>
      <c r="D77" s="695"/>
      <c r="E77" s="521"/>
      <c r="F77" s="511"/>
      <c r="G77" s="523"/>
      <c r="H77" s="531" t="s">
        <v>35</v>
      </c>
      <c r="I77" s="523"/>
      <c r="J77" s="511"/>
      <c r="K77" s="523"/>
      <c r="L77" s="196"/>
      <c r="M77" s="563"/>
      <c r="N77" s="563"/>
      <c r="O77" s="563"/>
    </row>
    <row r="78" spans="1:15" ht="12.75">
      <c r="A78" s="511"/>
      <c r="B78" s="524"/>
      <c r="C78" s="520">
        <v>39</v>
      </c>
      <c r="D78" s="694">
        <v>12</v>
      </c>
      <c r="E78" s="521" t="s">
        <v>369</v>
      </c>
      <c r="F78" s="511"/>
      <c r="G78" s="523"/>
      <c r="H78" s="511"/>
      <c r="I78" s="523"/>
      <c r="J78" s="511"/>
      <c r="K78" s="523"/>
      <c r="L78" s="196"/>
      <c r="M78" s="196"/>
      <c r="N78" s="196"/>
      <c r="O78" s="196"/>
    </row>
    <row r="79" spans="1:15" ht="12.75">
      <c r="A79" s="511"/>
      <c r="B79" s="524"/>
      <c r="C79" s="520"/>
      <c r="D79" s="695"/>
      <c r="E79" s="521"/>
      <c r="F79" s="243"/>
      <c r="G79" s="525"/>
      <c r="H79" s="511"/>
      <c r="I79" s="523"/>
      <c r="J79" s="511"/>
      <c r="K79" s="523"/>
      <c r="L79" s="196"/>
      <c r="M79" s="196"/>
      <c r="N79" s="196" t="s">
        <v>390</v>
      </c>
      <c r="O79" s="196"/>
    </row>
    <row r="80" spans="1:15" ht="12.75">
      <c r="A80" s="511"/>
      <c r="B80" s="524"/>
      <c r="C80" s="520">
        <v>40</v>
      </c>
      <c r="D80" s="694">
        <v>2</v>
      </c>
      <c r="E80" s="521" t="s">
        <v>26</v>
      </c>
      <c r="F80" s="521" t="s">
        <v>369</v>
      </c>
      <c r="G80" s="511"/>
      <c r="H80" s="511"/>
      <c r="I80" s="523"/>
      <c r="J80" s="531" t="s">
        <v>50</v>
      </c>
      <c r="K80" s="523"/>
      <c r="L80" s="196"/>
      <c r="M80" s="196"/>
      <c r="N80" s="196" t="s">
        <v>391</v>
      </c>
      <c r="O80" s="196"/>
    </row>
    <row r="81" spans="1:15" ht="12.75">
      <c r="A81" s="511"/>
      <c r="B81" s="524"/>
      <c r="C81" s="520"/>
      <c r="D81" s="695"/>
      <c r="E81" s="521"/>
      <c r="F81" s="511"/>
      <c r="G81" s="511"/>
      <c r="H81" s="511"/>
      <c r="I81" s="523"/>
      <c r="J81" s="522"/>
      <c r="K81" s="523"/>
      <c r="L81" s="196"/>
      <c r="M81" s="196"/>
      <c r="N81" s="196"/>
      <c r="O81" s="196"/>
    </row>
    <row r="82" spans="1:15" ht="12.75">
      <c r="A82" s="511"/>
      <c r="B82" s="524"/>
      <c r="C82" s="520">
        <v>41</v>
      </c>
      <c r="D82" s="694">
        <v>6</v>
      </c>
      <c r="E82" s="521" t="s">
        <v>73</v>
      </c>
      <c r="F82" s="511"/>
      <c r="G82" s="511"/>
      <c r="H82" s="511"/>
      <c r="I82" s="523"/>
      <c r="J82" s="523"/>
      <c r="K82" s="523"/>
      <c r="L82" s="196"/>
      <c r="M82" s="196"/>
      <c r="N82" s="196"/>
      <c r="O82" s="196"/>
    </row>
    <row r="83" spans="1:15" ht="12.75">
      <c r="A83" s="511"/>
      <c r="B83" s="524"/>
      <c r="C83" s="520"/>
      <c r="D83" s="695"/>
      <c r="E83" s="521"/>
      <c r="F83" s="243"/>
      <c r="G83" s="511"/>
      <c r="H83" s="511"/>
      <c r="I83" s="523"/>
      <c r="J83" s="523"/>
      <c r="K83" s="523"/>
      <c r="L83" s="196"/>
      <c r="M83" s="196"/>
      <c r="N83" s="196"/>
      <c r="O83" s="196"/>
    </row>
    <row r="84" spans="1:15" ht="12.75">
      <c r="A84" s="511"/>
      <c r="B84" s="524"/>
      <c r="C84" s="520">
        <v>42</v>
      </c>
      <c r="D84" s="694">
        <v>12</v>
      </c>
      <c r="E84" s="521" t="s">
        <v>47</v>
      </c>
      <c r="F84" s="521" t="s">
        <v>47</v>
      </c>
      <c r="G84" s="522"/>
      <c r="H84" s="511"/>
      <c r="I84" s="523"/>
      <c r="J84" s="523"/>
      <c r="K84" s="523"/>
      <c r="L84" s="196"/>
      <c r="M84" s="196"/>
      <c r="N84" s="196"/>
      <c r="O84" s="196"/>
    </row>
    <row r="85" spans="1:15" ht="12.75">
      <c r="A85" s="511"/>
      <c r="B85" s="524"/>
      <c r="C85" s="520"/>
      <c r="D85" s="695"/>
      <c r="E85" s="521"/>
      <c r="F85" s="511"/>
      <c r="G85" s="523"/>
      <c r="H85" s="521" t="s">
        <v>47</v>
      </c>
      <c r="I85" s="523"/>
      <c r="J85" s="523"/>
      <c r="K85" s="523"/>
      <c r="L85" s="196"/>
      <c r="M85" s="196"/>
      <c r="N85" s="196"/>
      <c r="O85" s="196"/>
    </row>
    <row r="86" spans="1:15" ht="12.75">
      <c r="A86" s="511"/>
      <c r="B86" s="524"/>
      <c r="C86" s="520">
        <v>43</v>
      </c>
      <c r="D86" s="694">
        <v>10</v>
      </c>
      <c r="E86" s="521" t="s">
        <v>61</v>
      </c>
      <c r="F86" s="511"/>
      <c r="G86" s="523"/>
      <c r="H86" s="522"/>
      <c r="I86" s="523"/>
      <c r="J86" s="523"/>
      <c r="K86" s="523"/>
      <c r="L86" s="196"/>
      <c r="M86" s="196"/>
      <c r="N86" s="196"/>
      <c r="O86" s="196"/>
    </row>
    <row r="87" spans="1:15" ht="12.75">
      <c r="A87" s="511"/>
      <c r="B87" s="524"/>
      <c r="C87" s="520"/>
      <c r="D87" s="695"/>
      <c r="E87" s="521"/>
      <c r="F87" s="243"/>
      <c r="G87" s="525"/>
      <c r="H87" s="523"/>
      <c r="I87" s="523"/>
      <c r="J87" s="523"/>
      <c r="K87" s="523"/>
      <c r="L87" s="196"/>
      <c r="M87" s="196"/>
      <c r="N87" s="196"/>
      <c r="O87" s="196"/>
    </row>
    <row r="88" spans="1:15" ht="12.75">
      <c r="A88" s="511"/>
      <c r="B88" s="524"/>
      <c r="C88" s="520">
        <v>44</v>
      </c>
      <c r="D88" s="694">
        <v>12</v>
      </c>
      <c r="E88" s="521" t="s">
        <v>36</v>
      </c>
      <c r="F88" s="521" t="s">
        <v>36</v>
      </c>
      <c r="G88" s="511"/>
      <c r="H88" s="523"/>
      <c r="I88" s="523"/>
      <c r="J88" s="523"/>
      <c r="K88" s="523"/>
      <c r="L88" s="196"/>
      <c r="M88" s="196"/>
      <c r="N88" s="196"/>
      <c r="O88" s="196"/>
    </row>
    <row r="89" spans="1:15" ht="12.75">
      <c r="A89" s="511"/>
      <c r="B89" s="524"/>
      <c r="C89" s="520"/>
      <c r="D89" s="695"/>
      <c r="E89" s="521"/>
      <c r="F89" s="511"/>
      <c r="G89" s="511"/>
      <c r="H89" s="523"/>
      <c r="I89" s="521" t="s">
        <v>57</v>
      </c>
      <c r="J89" s="523"/>
      <c r="K89" s="523"/>
      <c r="L89" s="196"/>
      <c r="M89" s="196"/>
      <c r="N89" s="196"/>
      <c r="O89" s="196"/>
    </row>
    <row r="90" spans="1:15" ht="12.75">
      <c r="A90" s="511"/>
      <c r="B90" s="524"/>
      <c r="C90" s="520">
        <v>45</v>
      </c>
      <c r="D90" s="694">
        <v>0</v>
      </c>
      <c r="E90" s="521" t="s">
        <v>76</v>
      </c>
      <c r="F90" s="511"/>
      <c r="G90" s="511"/>
      <c r="H90" s="523"/>
      <c r="I90" s="511"/>
      <c r="J90" s="523"/>
      <c r="K90" s="523"/>
      <c r="L90" s="196"/>
      <c r="M90" s="196"/>
      <c r="N90" s="196"/>
      <c r="O90" s="196"/>
    </row>
    <row r="91" spans="1:15" ht="12.75">
      <c r="A91" s="511"/>
      <c r="B91" s="524"/>
      <c r="C91" s="520"/>
      <c r="D91" s="695"/>
      <c r="E91" s="521"/>
      <c r="F91" s="243"/>
      <c r="G91" s="511"/>
      <c r="H91" s="523"/>
      <c r="I91" s="511"/>
      <c r="J91" s="523"/>
      <c r="K91" s="523"/>
      <c r="L91" s="196"/>
      <c r="M91" s="196"/>
      <c r="N91" s="196"/>
      <c r="O91" s="196"/>
    </row>
    <row r="92" spans="1:15" ht="12.75">
      <c r="A92" s="511"/>
      <c r="B92" s="524"/>
      <c r="C92" s="520">
        <v>46</v>
      </c>
      <c r="D92" s="694">
        <v>12</v>
      </c>
      <c r="E92" s="521" t="s">
        <v>45</v>
      </c>
      <c r="F92" s="521" t="s">
        <v>45</v>
      </c>
      <c r="G92" s="522"/>
      <c r="H92" s="523"/>
      <c r="I92" s="511"/>
      <c r="J92" s="523"/>
      <c r="K92" s="523"/>
      <c r="L92" s="196"/>
      <c r="M92" s="196"/>
      <c r="N92" s="196"/>
      <c r="O92" s="196"/>
    </row>
    <row r="93" spans="1:15" ht="12.75">
      <c r="A93" s="511"/>
      <c r="B93" s="524"/>
      <c r="C93" s="520"/>
      <c r="D93" s="695"/>
      <c r="E93" s="521"/>
      <c r="F93" s="511"/>
      <c r="G93" s="523"/>
      <c r="H93" s="521" t="s">
        <v>57</v>
      </c>
      <c r="I93" s="511"/>
      <c r="J93" s="523"/>
      <c r="K93" s="523"/>
      <c r="L93" s="196"/>
      <c r="M93" s="196"/>
      <c r="N93" s="196"/>
      <c r="O93" s="196"/>
    </row>
    <row r="94" spans="1:15" ht="12.75">
      <c r="A94" s="697">
        <v>12</v>
      </c>
      <c r="B94" s="527" t="s">
        <v>370</v>
      </c>
      <c r="C94" s="520">
        <v>47</v>
      </c>
      <c r="D94" s="694">
        <v>12</v>
      </c>
      <c r="E94" s="521" t="s">
        <v>57</v>
      </c>
      <c r="F94" s="511"/>
      <c r="G94" s="523"/>
      <c r="H94" s="511"/>
      <c r="I94" s="511"/>
      <c r="J94" s="523"/>
      <c r="K94" s="523"/>
      <c r="L94" s="196"/>
      <c r="M94" s="196"/>
      <c r="N94" s="196"/>
      <c r="O94" s="196"/>
    </row>
    <row r="95" spans="1:15" ht="12.75">
      <c r="A95" s="698"/>
      <c r="B95" s="524"/>
      <c r="C95" s="520"/>
      <c r="D95" s="695"/>
      <c r="E95" s="521"/>
      <c r="F95" s="243"/>
      <c r="G95" s="525"/>
      <c r="H95" s="511"/>
      <c r="I95" s="511"/>
      <c r="J95" s="523"/>
      <c r="K95" s="523"/>
      <c r="L95" s="196"/>
      <c r="M95" s="196"/>
      <c r="N95" s="196"/>
      <c r="O95" s="196"/>
    </row>
    <row r="96" spans="1:15" ht="12.75">
      <c r="A96" s="697">
        <v>4</v>
      </c>
      <c r="B96" s="521" t="s">
        <v>63</v>
      </c>
      <c r="C96" s="520">
        <v>48</v>
      </c>
      <c r="D96" s="694">
        <v>11</v>
      </c>
      <c r="E96" s="521" t="s">
        <v>370</v>
      </c>
      <c r="F96" s="521" t="s">
        <v>57</v>
      </c>
      <c r="G96" s="511"/>
      <c r="H96" s="511"/>
      <c r="I96" s="511"/>
      <c r="J96" s="523"/>
      <c r="K96" s="523"/>
      <c r="L96" s="196"/>
      <c r="M96" s="196"/>
      <c r="N96" s="196"/>
      <c r="O96" s="196"/>
    </row>
    <row r="97" spans="1:15" ht="12.75">
      <c r="A97" s="698"/>
      <c r="B97" s="224"/>
      <c r="C97" s="520"/>
      <c r="D97" s="695"/>
      <c r="E97" s="521"/>
      <c r="F97" s="511"/>
      <c r="G97" s="511"/>
      <c r="H97" s="511"/>
      <c r="I97" s="511"/>
      <c r="J97" s="523"/>
      <c r="K97" s="523"/>
      <c r="L97" s="196"/>
      <c r="M97" s="196"/>
      <c r="N97" s="196"/>
      <c r="O97" s="196"/>
    </row>
    <row r="98" spans="1:15" ht="12.75">
      <c r="A98" s="511"/>
      <c r="B98" s="524"/>
      <c r="C98" s="520">
        <v>49</v>
      </c>
      <c r="D98" s="694">
        <v>12</v>
      </c>
      <c r="E98" s="521" t="s">
        <v>31</v>
      </c>
      <c r="F98" s="511"/>
      <c r="G98" s="511"/>
      <c r="H98" s="511"/>
      <c r="I98" s="511"/>
      <c r="J98" s="523"/>
      <c r="K98" s="523"/>
      <c r="L98" s="196"/>
      <c r="M98" s="196"/>
      <c r="N98" s="196"/>
      <c r="O98" s="196"/>
    </row>
    <row r="99" spans="1:15" ht="12.75">
      <c r="A99" s="511"/>
      <c r="B99" s="524"/>
      <c r="C99" s="520"/>
      <c r="D99" s="695"/>
      <c r="E99" s="521"/>
      <c r="F99" s="243"/>
      <c r="G99" s="511"/>
      <c r="H99" s="511"/>
      <c r="I99" s="511"/>
      <c r="J99" s="523"/>
      <c r="K99" s="521" t="s">
        <v>52</v>
      </c>
      <c r="L99" s="196"/>
      <c r="M99" s="196"/>
      <c r="N99" s="196"/>
      <c r="O99" s="196"/>
    </row>
    <row r="100" spans="1:15" ht="12.75">
      <c r="A100" s="511"/>
      <c r="B100" s="524"/>
      <c r="C100" s="520">
        <v>50</v>
      </c>
      <c r="D100" s="694">
        <v>3</v>
      </c>
      <c r="E100" s="521" t="s">
        <v>66</v>
      </c>
      <c r="F100" s="521" t="s">
        <v>31</v>
      </c>
      <c r="G100" s="522"/>
      <c r="H100" s="511"/>
      <c r="I100" s="511"/>
      <c r="J100" s="523"/>
      <c r="K100" s="511"/>
      <c r="L100" s="196"/>
      <c r="M100" s="196"/>
      <c r="N100" s="196"/>
      <c r="O100" s="196"/>
    </row>
    <row r="101" spans="1:15" ht="12.75">
      <c r="A101" s="511"/>
      <c r="B101" s="524"/>
      <c r="C101" s="520"/>
      <c r="D101" s="695"/>
      <c r="E101" s="521"/>
      <c r="F101" s="511"/>
      <c r="G101" s="523"/>
      <c r="H101" s="521" t="s">
        <v>82</v>
      </c>
      <c r="I101" s="511"/>
      <c r="J101" s="523"/>
      <c r="K101" s="511"/>
      <c r="L101" s="196"/>
      <c r="M101" s="196"/>
      <c r="N101" s="196"/>
      <c r="O101" s="196"/>
    </row>
    <row r="102" spans="1:15" ht="12.75">
      <c r="A102" s="511"/>
      <c r="B102" s="524"/>
      <c r="C102" s="520">
        <v>51</v>
      </c>
      <c r="D102" s="694">
        <v>10</v>
      </c>
      <c r="E102" s="521" t="s">
        <v>46</v>
      </c>
      <c r="F102" s="511"/>
      <c r="G102" s="523"/>
      <c r="H102" s="522"/>
      <c r="I102" s="511"/>
      <c r="J102" s="523"/>
      <c r="K102" s="511"/>
      <c r="L102" s="196"/>
      <c r="M102" s="196"/>
      <c r="N102" s="196"/>
      <c r="O102" s="196"/>
    </row>
    <row r="103" spans="1:15" ht="12.75">
      <c r="A103" s="511"/>
      <c r="B103" s="524"/>
      <c r="C103" s="520"/>
      <c r="D103" s="695"/>
      <c r="E103" s="521"/>
      <c r="F103" s="243"/>
      <c r="G103" s="525"/>
      <c r="H103" s="523"/>
      <c r="I103" s="511"/>
      <c r="J103" s="523"/>
      <c r="K103" s="511"/>
      <c r="L103" s="196"/>
      <c r="M103" s="196"/>
      <c r="N103" s="196"/>
      <c r="O103" s="196"/>
    </row>
    <row r="104" spans="1:15" ht="12.75">
      <c r="A104" s="511"/>
      <c r="B104" s="524"/>
      <c r="C104" s="520">
        <v>52</v>
      </c>
      <c r="D104" s="694">
        <v>12</v>
      </c>
      <c r="E104" s="521" t="s">
        <v>82</v>
      </c>
      <c r="F104" s="521" t="s">
        <v>82</v>
      </c>
      <c r="G104" s="511"/>
      <c r="H104" s="523"/>
      <c r="I104" s="521" t="s">
        <v>371</v>
      </c>
      <c r="J104" s="523"/>
      <c r="K104" s="511"/>
      <c r="L104" s="196"/>
      <c r="M104" s="196"/>
      <c r="N104" s="196"/>
      <c r="O104" s="196"/>
    </row>
    <row r="105" spans="1:15" ht="12.75">
      <c r="A105" s="511"/>
      <c r="B105" s="524"/>
      <c r="C105" s="520"/>
      <c r="D105" s="695"/>
      <c r="E105" s="521"/>
      <c r="F105" s="511"/>
      <c r="G105" s="511"/>
      <c r="H105" s="523"/>
      <c r="I105" s="522"/>
      <c r="J105" s="523"/>
      <c r="K105" s="511"/>
      <c r="L105" s="196"/>
      <c r="M105" s="196"/>
      <c r="N105" s="196"/>
      <c r="O105" s="196"/>
    </row>
    <row r="106" spans="1:15" ht="12.75">
      <c r="A106" s="511"/>
      <c r="B106" s="524"/>
      <c r="C106" s="520">
        <v>53</v>
      </c>
      <c r="D106" s="694"/>
      <c r="E106" s="521" t="s">
        <v>39</v>
      </c>
      <c r="F106" s="511"/>
      <c r="G106" s="511"/>
      <c r="H106" s="523"/>
      <c r="I106" s="523"/>
      <c r="J106" s="523"/>
      <c r="K106" s="511"/>
      <c r="L106" s="196"/>
      <c r="M106" s="196"/>
      <c r="N106" s="196"/>
      <c r="O106" s="196"/>
    </row>
    <row r="107" spans="1:15" ht="12.75">
      <c r="A107" s="511"/>
      <c r="B107" s="524"/>
      <c r="C107" s="520"/>
      <c r="D107" s="695"/>
      <c r="E107" s="521"/>
      <c r="F107" s="521" t="s">
        <v>39</v>
      </c>
      <c r="G107" s="511"/>
      <c r="H107" s="523"/>
      <c r="I107" s="523"/>
      <c r="J107" s="523"/>
      <c r="K107" s="511"/>
      <c r="L107" s="196"/>
      <c r="M107" s="196"/>
      <c r="N107" s="196"/>
      <c r="O107" s="196"/>
    </row>
    <row r="108" spans="1:15" ht="12.75">
      <c r="A108" s="511"/>
      <c r="B108" s="524"/>
      <c r="C108" s="520">
        <v>54</v>
      </c>
      <c r="D108" s="694"/>
      <c r="E108" s="521" t="s">
        <v>67</v>
      </c>
      <c r="F108" s="476"/>
      <c r="G108" s="522"/>
      <c r="H108" s="523"/>
      <c r="I108" s="523"/>
      <c r="J108" s="523"/>
      <c r="K108" s="511"/>
      <c r="L108" s="196"/>
      <c r="M108" s="196"/>
      <c r="N108" s="196"/>
      <c r="O108" s="196"/>
    </row>
    <row r="109" spans="1:15" ht="12.75">
      <c r="A109" s="511"/>
      <c r="B109" s="524"/>
      <c r="C109" s="520"/>
      <c r="D109" s="695"/>
      <c r="E109" s="521"/>
      <c r="F109" s="511"/>
      <c r="G109" s="523"/>
      <c r="H109" s="521" t="s">
        <v>371</v>
      </c>
      <c r="I109" s="523"/>
      <c r="J109" s="523"/>
      <c r="K109" s="511"/>
      <c r="L109" s="196"/>
      <c r="M109" s="196"/>
      <c r="N109" s="196"/>
      <c r="O109" s="196"/>
    </row>
    <row r="110" spans="1:15" ht="12.75">
      <c r="A110" s="511"/>
      <c r="B110" s="524"/>
      <c r="C110" s="520">
        <v>55</v>
      </c>
      <c r="D110" s="694">
        <v>0</v>
      </c>
      <c r="E110" s="521" t="s">
        <v>74</v>
      </c>
      <c r="F110" s="511"/>
      <c r="G110" s="523"/>
      <c r="H110" s="511"/>
      <c r="I110" s="523"/>
      <c r="J110" s="523"/>
      <c r="K110" s="511"/>
      <c r="L110" s="196"/>
      <c r="M110" s="196"/>
      <c r="N110" s="196"/>
      <c r="O110" s="196"/>
    </row>
    <row r="111" spans="1:15" ht="12.75">
      <c r="A111" s="511"/>
      <c r="B111" s="524"/>
      <c r="C111" s="520"/>
      <c r="D111" s="695"/>
      <c r="E111" s="521"/>
      <c r="F111" s="243"/>
      <c r="G111" s="525"/>
      <c r="H111" s="511"/>
      <c r="I111" s="523"/>
      <c r="J111" s="523"/>
      <c r="K111" s="511"/>
      <c r="L111" s="196"/>
      <c r="M111" s="196"/>
      <c r="N111" s="196"/>
      <c r="O111" s="196"/>
    </row>
    <row r="112" spans="1:15" ht="12.75">
      <c r="A112" s="511"/>
      <c r="B112" s="524"/>
      <c r="C112" s="520">
        <v>56</v>
      </c>
      <c r="D112" s="694">
        <v>12</v>
      </c>
      <c r="E112" s="521" t="s">
        <v>371</v>
      </c>
      <c r="F112" s="521" t="s">
        <v>371</v>
      </c>
      <c r="G112" s="511"/>
      <c r="H112" s="511"/>
      <c r="I112" s="523"/>
      <c r="J112" s="523"/>
      <c r="K112" s="511"/>
      <c r="L112" s="196"/>
      <c r="M112" s="196"/>
      <c r="N112" s="196"/>
      <c r="O112" s="196"/>
    </row>
    <row r="113" spans="1:15" ht="12.75">
      <c r="A113" s="511"/>
      <c r="B113" s="524"/>
      <c r="C113" s="520"/>
      <c r="D113" s="695"/>
      <c r="E113" s="521"/>
      <c r="F113" s="511"/>
      <c r="G113" s="511"/>
      <c r="H113" s="511"/>
      <c r="I113" s="523"/>
      <c r="J113" s="521" t="s">
        <v>52</v>
      </c>
      <c r="K113" s="511"/>
      <c r="L113" s="196"/>
      <c r="M113" s="196"/>
      <c r="N113" s="196"/>
      <c r="O113" s="196"/>
    </row>
    <row r="114" spans="1:15" ht="12.75">
      <c r="A114" s="511"/>
      <c r="B114" s="524"/>
      <c r="C114" s="520">
        <v>57</v>
      </c>
      <c r="D114" s="694">
        <v>3</v>
      </c>
      <c r="E114" s="521" t="s">
        <v>372</v>
      </c>
      <c r="F114" s="511"/>
      <c r="G114" s="511"/>
      <c r="H114" s="511"/>
      <c r="I114" s="523"/>
      <c r="J114" s="511"/>
      <c r="K114" s="511"/>
      <c r="L114" s="196"/>
      <c r="M114" s="196"/>
      <c r="N114" s="196"/>
      <c r="O114" s="196"/>
    </row>
    <row r="115" spans="1:15" ht="12.75">
      <c r="A115" s="511"/>
      <c r="B115" s="524"/>
      <c r="C115" s="520"/>
      <c r="D115" s="695"/>
      <c r="E115" s="521"/>
      <c r="F115" s="243"/>
      <c r="G115" s="511"/>
      <c r="H115" s="511"/>
      <c r="I115" s="523"/>
      <c r="J115" s="511"/>
      <c r="K115" s="511"/>
      <c r="L115" s="196"/>
      <c r="M115" s="196"/>
      <c r="N115" s="196"/>
      <c r="O115" s="196"/>
    </row>
    <row r="116" spans="1:15" ht="12.75">
      <c r="A116" s="511"/>
      <c r="B116" s="524"/>
      <c r="C116" s="520">
        <v>58</v>
      </c>
      <c r="D116" s="694">
        <v>12</v>
      </c>
      <c r="E116" s="521" t="s">
        <v>38</v>
      </c>
      <c r="F116" s="521" t="s">
        <v>38</v>
      </c>
      <c r="G116" s="522"/>
      <c r="H116" s="511"/>
      <c r="I116" s="523"/>
      <c r="J116" s="511"/>
      <c r="K116" s="511"/>
      <c r="L116" s="196"/>
      <c r="M116" s="196"/>
      <c r="N116" s="196"/>
      <c r="O116" s="196"/>
    </row>
    <row r="117" spans="1:15" ht="12.75">
      <c r="A117" s="511"/>
      <c r="B117" s="524"/>
      <c r="C117" s="520"/>
      <c r="D117" s="695"/>
      <c r="E117" s="521"/>
      <c r="F117" s="511"/>
      <c r="G117" s="523"/>
      <c r="H117" s="521" t="s">
        <v>52</v>
      </c>
      <c r="I117" s="523"/>
      <c r="J117" s="511"/>
      <c r="K117" s="511"/>
      <c r="L117" s="196"/>
      <c r="M117" s="196"/>
      <c r="N117" s="196"/>
      <c r="O117" s="196"/>
    </row>
    <row r="118" spans="1:15" ht="12.75">
      <c r="A118" s="511"/>
      <c r="B118" s="524"/>
      <c r="C118" s="520">
        <v>59</v>
      </c>
      <c r="D118" s="694">
        <v>12</v>
      </c>
      <c r="E118" s="521" t="s">
        <v>52</v>
      </c>
      <c r="F118" s="511"/>
      <c r="G118" s="523"/>
      <c r="H118" s="522"/>
      <c r="I118" s="523"/>
      <c r="J118" s="511"/>
      <c r="K118" s="511"/>
      <c r="L118" s="196"/>
      <c r="M118" s="196"/>
      <c r="N118" s="196"/>
      <c r="O118" s="196"/>
    </row>
    <row r="119" spans="1:15" ht="12.75">
      <c r="A119" s="511"/>
      <c r="B119" s="524"/>
      <c r="C119" s="520"/>
      <c r="D119" s="695"/>
      <c r="E119" s="521"/>
      <c r="F119" s="243"/>
      <c r="G119" s="525"/>
      <c r="H119" s="523"/>
      <c r="I119" s="523"/>
      <c r="J119" s="511"/>
      <c r="K119" s="511"/>
      <c r="L119" s="196"/>
      <c r="M119" s="196"/>
      <c r="N119" s="196"/>
      <c r="O119" s="196"/>
    </row>
    <row r="120" spans="1:15" ht="12.75">
      <c r="A120" s="511"/>
      <c r="B120" s="524"/>
      <c r="C120" s="520">
        <v>60</v>
      </c>
      <c r="D120" s="694">
        <v>2</v>
      </c>
      <c r="E120" s="521" t="s">
        <v>373</v>
      </c>
      <c r="F120" s="521" t="s">
        <v>52</v>
      </c>
      <c r="G120" s="511"/>
      <c r="H120" s="523"/>
      <c r="I120" s="523"/>
      <c r="J120" s="511"/>
      <c r="K120" s="511"/>
      <c r="L120" s="196"/>
      <c r="M120" s="196"/>
      <c r="N120" s="196"/>
      <c r="O120" s="196"/>
    </row>
    <row r="121" spans="1:15" ht="12.75">
      <c r="A121" s="511"/>
      <c r="B121" s="524"/>
      <c r="C121" s="520"/>
      <c r="D121" s="695"/>
      <c r="E121" s="521"/>
      <c r="F121" s="511"/>
      <c r="G121" s="511"/>
      <c r="H121" s="523"/>
      <c r="I121" s="521" t="s">
        <v>52</v>
      </c>
      <c r="J121" s="511"/>
      <c r="K121" s="511"/>
      <c r="L121" s="196"/>
      <c r="M121" s="196"/>
      <c r="N121" s="196"/>
      <c r="O121" s="196"/>
    </row>
    <row r="122" spans="1:15" ht="12.75">
      <c r="A122" s="511"/>
      <c r="B122" s="524"/>
      <c r="C122" s="520">
        <v>61</v>
      </c>
      <c r="D122" s="694">
        <v>5</v>
      </c>
      <c r="E122" s="521" t="s">
        <v>374</v>
      </c>
      <c r="F122" s="511"/>
      <c r="G122" s="511"/>
      <c r="H122" s="523"/>
      <c r="I122" s="511"/>
      <c r="J122" s="511"/>
      <c r="K122" s="511"/>
      <c r="L122" s="196"/>
      <c r="M122" s="196"/>
      <c r="N122" s="196"/>
      <c r="O122" s="196"/>
    </row>
    <row r="123" spans="1:15" ht="12.75">
      <c r="A123" s="511"/>
      <c r="B123" s="524"/>
      <c r="C123" s="520"/>
      <c r="D123" s="695"/>
      <c r="E123" s="521"/>
      <c r="F123" s="243"/>
      <c r="G123" s="511"/>
      <c r="H123" s="523"/>
      <c r="I123" s="511"/>
      <c r="J123" s="511"/>
      <c r="K123" s="511"/>
      <c r="L123" s="196"/>
      <c r="M123" s="196"/>
      <c r="N123" s="196"/>
      <c r="O123" s="196"/>
    </row>
    <row r="124" spans="1:15" ht="12.75">
      <c r="A124" s="511"/>
      <c r="B124" s="524"/>
      <c r="C124" s="520">
        <v>62</v>
      </c>
      <c r="D124" s="694">
        <v>12</v>
      </c>
      <c r="E124" s="521" t="s">
        <v>105</v>
      </c>
      <c r="F124" s="521" t="s">
        <v>105</v>
      </c>
      <c r="G124" s="522"/>
      <c r="H124" s="523"/>
      <c r="I124" s="511"/>
      <c r="J124" s="511"/>
      <c r="K124" s="511"/>
      <c r="L124" s="196"/>
      <c r="M124" s="196"/>
      <c r="N124" s="196"/>
      <c r="O124" s="196"/>
    </row>
    <row r="125" spans="1:15" ht="12.75">
      <c r="A125" s="511"/>
      <c r="B125" s="524"/>
      <c r="C125" s="520"/>
      <c r="D125" s="695"/>
      <c r="E125" s="521"/>
      <c r="F125" s="511"/>
      <c r="G125" s="523"/>
      <c r="H125" s="521" t="s">
        <v>70</v>
      </c>
      <c r="I125" s="511"/>
      <c r="J125" s="511"/>
      <c r="K125" s="511"/>
      <c r="L125" s="196"/>
      <c r="M125" s="196"/>
      <c r="N125" s="196"/>
      <c r="O125" s="196"/>
    </row>
    <row r="126" spans="1:15" ht="12.75">
      <c r="A126" s="511"/>
      <c r="B126" s="524"/>
      <c r="C126" s="520">
        <v>63</v>
      </c>
      <c r="D126" s="694">
        <v>0</v>
      </c>
      <c r="E126" s="521" t="s">
        <v>90</v>
      </c>
      <c r="F126" s="511"/>
      <c r="G126" s="523"/>
      <c r="H126" s="511"/>
      <c r="I126" s="511"/>
      <c r="J126" s="511"/>
      <c r="K126" s="511"/>
      <c r="L126" s="196"/>
      <c r="M126" s="196"/>
      <c r="N126" s="196"/>
      <c r="O126" s="196"/>
    </row>
    <row r="127" spans="1:15" ht="12.75">
      <c r="A127" s="511"/>
      <c r="B127" s="524"/>
      <c r="C127" s="520"/>
      <c r="D127" s="695"/>
      <c r="E127" s="521"/>
      <c r="F127" s="243"/>
      <c r="G127" s="525"/>
      <c r="H127" s="511"/>
      <c r="I127" s="511"/>
      <c r="J127" s="511"/>
      <c r="K127" s="511"/>
      <c r="L127" s="196"/>
      <c r="M127" s="196"/>
      <c r="N127" s="196"/>
      <c r="O127" s="196"/>
    </row>
    <row r="128" spans="1:15" ht="12.75">
      <c r="A128" s="697">
        <v>0</v>
      </c>
      <c r="B128" s="521" t="s">
        <v>41</v>
      </c>
      <c r="C128" s="520">
        <v>64</v>
      </c>
      <c r="D128" s="694">
        <v>12</v>
      </c>
      <c r="E128" s="521" t="s">
        <v>70</v>
      </c>
      <c r="F128" s="521" t="s">
        <v>70</v>
      </c>
      <c r="G128" s="511"/>
      <c r="H128" s="511"/>
      <c r="I128" s="511"/>
      <c r="J128" s="511"/>
      <c r="K128" s="511"/>
      <c r="L128" s="196"/>
      <c r="M128" s="196"/>
      <c r="N128" s="196"/>
      <c r="O128" s="196"/>
    </row>
    <row r="129" spans="1:15" ht="12.75">
      <c r="A129" s="698"/>
      <c r="B129" s="511"/>
      <c r="C129" s="511"/>
      <c r="D129" s="695"/>
      <c r="E129" s="511"/>
      <c r="F129" s="511"/>
      <c r="G129" s="511"/>
      <c r="H129" s="511"/>
      <c r="I129" s="511"/>
      <c r="J129" s="511"/>
      <c r="K129" s="511"/>
      <c r="L129" s="196"/>
      <c r="M129" s="196"/>
      <c r="N129" s="196"/>
      <c r="O129" s="196"/>
    </row>
    <row r="130" spans="1:15" ht="12.75">
      <c r="A130" s="697">
        <v>12</v>
      </c>
      <c r="B130" s="527" t="s">
        <v>70</v>
      </c>
      <c r="C130" s="511"/>
      <c r="D130" s="511"/>
      <c r="E130" s="511"/>
      <c r="F130" s="511"/>
      <c r="G130" s="511"/>
      <c r="H130" s="511"/>
      <c r="I130" s="511"/>
      <c r="J130" s="511"/>
      <c r="K130" s="511"/>
      <c r="L130" s="196"/>
      <c r="M130" s="196"/>
      <c r="N130" s="196"/>
      <c r="O130" s="196"/>
    </row>
    <row r="131" spans="1:15" ht="12.75">
      <c r="A131" s="698"/>
      <c r="B131" s="511"/>
      <c r="C131" s="511"/>
      <c r="D131" s="511"/>
      <c r="E131" s="524" t="s">
        <v>375</v>
      </c>
      <c r="F131" s="511"/>
      <c r="G131" s="511"/>
      <c r="H131" s="511"/>
      <c r="I131" s="511"/>
      <c r="J131" s="511"/>
      <c r="K131" s="511"/>
      <c r="L131" s="196"/>
      <c r="M131" s="196"/>
      <c r="N131" s="196"/>
      <c r="O131" s="196"/>
    </row>
    <row r="132" spans="1:15" ht="12.75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</row>
    <row r="133" spans="1:15" ht="12.75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</row>
    <row r="134" spans="1:15" ht="12.75">
      <c r="A134" s="196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</row>
  </sheetData>
  <sheetProtection password="CF25" sheet="1" objects="1" scenarios="1"/>
  <mergeCells count="79">
    <mergeCell ref="D6:D7"/>
    <mergeCell ref="D8:D9"/>
    <mergeCell ref="D10:D11"/>
    <mergeCell ref="D12:D13"/>
    <mergeCell ref="B1:E1"/>
    <mergeCell ref="A2:A3"/>
    <mergeCell ref="D2:D3"/>
    <mergeCell ref="A4:A5"/>
    <mergeCell ref="D4:D5"/>
    <mergeCell ref="D22:D23"/>
    <mergeCell ref="D24:D25"/>
    <mergeCell ref="D26:D27"/>
    <mergeCell ref="D28:D29"/>
    <mergeCell ref="D14:D15"/>
    <mergeCell ref="D16:D17"/>
    <mergeCell ref="D18:D19"/>
    <mergeCell ref="D20:D21"/>
    <mergeCell ref="A34:A35"/>
    <mergeCell ref="D34:D35"/>
    <mergeCell ref="A36:A37"/>
    <mergeCell ref="D36:D37"/>
    <mergeCell ref="A30:A31"/>
    <mergeCell ref="D30:D31"/>
    <mergeCell ref="A32:A33"/>
    <mergeCell ref="D32:D33"/>
    <mergeCell ref="D46:D47"/>
    <mergeCell ref="D48:D49"/>
    <mergeCell ref="D50:D51"/>
    <mergeCell ref="D52:D53"/>
    <mergeCell ref="D38:D39"/>
    <mergeCell ref="D40:D41"/>
    <mergeCell ref="D42:D43"/>
    <mergeCell ref="D44:D45"/>
    <mergeCell ref="A62:A63"/>
    <mergeCell ref="D62:D63"/>
    <mergeCell ref="A64:A65"/>
    <mergeCell ref="D64:D65"/>
    <mergeCell ref="D54:D55"/>
    <mergeCell ref="D56:D57"/>
    <mergeCell ref="D58:D59"/>
    <mergeCell ref="D60:D61"/>
    <mergeCell ref="D70:D71"/>
    <mergeCell ref="D72:D73"/>
    <mergeCell ref="D74:D75"/>
    <mergeCell ref="D76:D77"/>
    <mergeCell ref="A66:A67"/>
    <mergeCell ref="D66:D67"/>
    <mergeCell ref="A68:A69"/>
    <mergeCell ref="D68:D69"/>
    <mergeCell ref="D86:D87"/>
    <mergeCell ref="D88:D89"/>
    <mergeCell ref="D90:D91"/>
    <mergeCell ref="D92:D93"/>
    <mergeCell ref="D78:D79"/>
    <mergeCell ref="D80:D81"/>
    <mergeCell ref="D82:D83"/>
    <mergeCell ref="D84:D85"/>
    <mergeCell ref="D98:D99"/>
    <mergeCell ref="D100:D101"/>
    <mergeCell ref="D102:D103"/>
    <mergeCell ref="D104:D105"/>
    <mergeCell ref="A94:A95"/>
    <mergeCell ref="D94:D95"/>
    <mergeCell ref="A96:A97"/>
    <mergeCell ref="D96:D97"/>
    <mergeCell ref="D114:D115"/>
    <mergeCell ref="D116:D117"/>
    <mergeCell ref="D118:D119"/>
    <mergeCell ref="D120:D121"/>
    <mergeCell ref="D106:D107"/>
    <mergeCell ref="D108:D109"/>
    <mergeCell ref="D110:D111"/>
    <mergeCell ref="D112:D113"/>
    <mergeCell ref="A130:A131"/>
    <mergeCell ref="D122:D123"/>
    <mergeCell ref="D124:D125"/>
    <mergeCell ref="D126:D127"/>
    <mergeCell ref="A128:A129"/>
    <mergeCell ref="D128:D129"/>
  </mergeCells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L58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7.8515625" style="3" customWidth="1"/>
    <col min="2" max="2" width="21.00390625" style="3" customWidth="1"/>
    <col min="3" max="9" width="3.7109375" style="3" customWidth="1"/>
    <col min="10" max="10" width="6.57421875" style="3" customWidth="1"/>
    <col min="11" max="11" width="7.00390625" style="3" customWidth="1"/>
    <col min="12" max="12" width="6.28125" style="3" customWidth="1"/>
    <col min="13" max="13" width="23.28125" style="3" customWidth="1"/>
    <col min="14" max="16384" width="9.140625" style="3" customWidth="1"/>
  </cols>
  <sheetData>
    <row r="1" spans="1:12" ht="36.75" customHeight="1">
      <c r="A1" s="714" t="s">
        <v>395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</row>
    <row r="2" spans="1:12" ht="8.25" customHeight="1">
      <c r="A2" s="196"/>
      <c r="B2" s="351"/>
      <c r="C2" s="253"/>
      <c r="D2" s="253"/>
      <c r="E2" s="253"/>
      <c r="F2" s="253"/>
      <c r="G2" s="253"/>
      <c r="H2" s="253"/>
      <c r="I2" s="253"/>
      <c r="J2" s="253"/>
      <c r="K2" s="253"/>
      <c r="L2" s="196"/>
    </row>
    <row r="3" spans="1:12" ht="16.5" customHeight="1">
      <c r="A3" s="712" t="s">
        <v>396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</row>
    <row r="4" spans="1:12" ht="16.5" thickBot="1">
      <c r="A4" s="703" t="s">
        <v>332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</row>
    <row r="5" spans="1:12" ht="14.25" customHeight="1">
      <c r="A5" s="196">
        <v>1</v>
      </c>
      <c r="B5" s="455" t="s">
        <v>106</v>
      </c>
      <c r="C5" s="456"/>
      <c r="D5" s="456"/>
      <c r="E5" s="456"/>
      <c r="F5" s="456"/>
      <c r="G5" s="456"/>
      <c r="H5" s="456"/>
      <c r="I5" s="456"/>
      <c r="J5" s="456"/>
      <c r="K5" s="457"/>
      <c r="L5" s="196"/>
    </row>
    <row r="6" spans="1:12" ht="14.25" customHeight="1">
      <c r="A6" s="196">
        <v>2</v>
      </c>
      <c r="B6" s="458" t="s">
        <v>271</v>
      </c>
      <c r="C6" s="459"/>
      <c r="D6" s="459"/>
      <c r="E6" s="459"/>
      <c r="F6" s="459"/>
      <c r="G6" s="459"/>
      <c r="H6" s="459"/>
      <c r="I6" s="459"/>
      <c r="J6" s="459"/>
      <c r="K6" s="460"/>
      <c r="L6" s="196"/>
    </row>
    <row r="7" spans="1:12" ht="14.25" customHeight="1" thickBot="1">
      <c r="A7" s="196">
        <v>3</v>
      </c>
      <c r="B7" s="461" t="s">
        <v>108</v>
      </c>
      <c r="C7" s="462"/>
      <c r="D7" s="462"/>
      <c r="E7" s="462"/>
      <c r="F7" s="462"/>
      <c r="G7" s="462"/>
      <c r="H7" s="462"/>
      <c r="I7" s="462"/>
      <c r="J7" s="462"/>
      <c r="K7" s="463"/>
      <c r="L7" s="196"/>
    </row>
    <row r="8" spans="1:12" ht="17.25" customHeight="1" thickBot="1">
      <c r="A8" s="703" t="s">
        <v>333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</row>
    <row r="9" spans="1:12" ht="14.25" customHeight="1">
      <c r="A9" s="196">
        <v>1</v>
      </c>
      <c r="B9" s="705" t="s">
        <v>71</v>
      </c>
      <c r="C9" s="706"/>
      <c r="D9" s="706"/>
      <c r="E9" s="706"/>
      <c r="F9" s="706"/>
      <c r="G9" s="706"/>
      <c r="H9" s="706"/>
      <c r="I9" s="456"/>
      <c r="J9" s="456"/>
      <c r="K9" s="457"/>
      <c r="L9" s="196"/>
    </row>
    <row r="10" spans="1:12" ht="14.25" customHeight="1">
      <c r="A10" s="196">
        <v>2</v>
      </c>
      <c r="B10" s="707" t="s">
        <v>42</v>
      </c>
      <c r="C10" s="708"/>
      <c r="D10" s="708"/>
      <c r="E10" s="708"/>
      <c r="F10" s="708"/>
      <c r="G10" s="708"/>
      <c r="H10" s="708"/>
      <c r="I10" s="459"/>
      <c r="J10" s="459"/>
      <c r="K10" s="460"/>
      <c r="L10" s="196"/>
    </row>
    <row r="11" spans="1:12" ht="14.25" customHeight="1" thickBot="1">
      <c r="A11" s="196">
        <v>3</v>
      </c>
      <c r="B11" s="709" t="s">
        <v>49</v>
      </c>
      <c r="C11" s="710"/>
      <c r="D11" s="710"/>
      <c r="E11" s="710"/>
      <c r="F11" s="710"/>
      <c r="G11" s="710"/>
      <c r="H11" s="710"/>
      <c r="I11" s="462"/>
      <c r="J11" s="462"/>
      <c r="K11" s="463"/>
      <c r="L11" s="196"/>
    </row>
    <row r="12" spans="1:12" ht="15.75" customHeight="1" thickBot="1">
      <c r="A12" s="704" t="s">
        <v>335</v>
      </c>
      <c r="B12" s="704"/>
      <c r="C12" s="704"/>
      <c r="D12" s="704"/>
      <c r="E12" s="704"/>
      <c r="F12" s="704"/>
      <c r="G12" s="704"/>
      <c r="H12" s="704"/>
      <c r="I12" s="704"/>
      <c r="J12" s="704"/>
      <c r="K12" s="704"/>
      <c r="L12" s="704"/>
    </row>
    <row r="13" spans="1:12" ht="14.25" customHeight="1">
      <c r="A13" s="196">
        <v>1</v>
      </c>
      <c r="B13" s="455" t="s">
        <v>71</v>
      </c>
      <c r="C13" s="456"/>
      <c r="D13" s="456"/>
      <c r="E13" s="456"/>
      <c r="F13" s="456"/>
      <c r="G13" s="456"/>
      <c r="H13" s="456"/>
      <c r="I13" s="456"/>
      <c r="J13" s="456"/>
      <c r="K13" s="457"/>
      <c r="L13" s="196"/>
    </row>
    <row r="14" spans="1:12" ht="14.25" customHeight="1">
      <c r="A14" s="196">
        <v>2</v>
      </c>
      <c r="B14" s="458" t="s">
        <v>42</v>
      </c>
      <c r="C14" s="459"/>
      <c r="D14" s="459"/>
      <c r="E14" s="459"/>
      <c r="F14" s="459"/>
      <c r="G14" s="459"/>
      <c r="H14" s="459"/>
      <c r="I14" s="459"/>
      <c r="J14" s="459"/>
      <c r="K14" s="460"/>
      <c r="L14" s="196"/>
    </row>
    <row r="15" spans="1:12" ht="14.25" customHeight="1" thickBot="1">
      <c r="A15" s="196">
        <v>3</v>
      </c>
      <c r="B15" s="461" t="s">
        <v>29</v>
      </c>
      <c r="C15" s="462"/>
      <c r="D15" s="462"/>
      <c r="E15" s="462"/>
      <c r="F15" s="462"/>
      <c r="G15" s="462"/>
      <c r="H15" s="462"/>
      <c r="I15" s="462"/>
      <c r="J15" s="462"/>
      <c r="K15" s="463"/>
      <c r="L15" s="196"/>
    </row>
    <row r="16" spans="1:12" ht="15" customHeight="1" thickBot="1">
      <c r="A16" s="711" t="s">
        <v>381</v>
      </c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1"/>
    </row>
    <row r="17" spans="1:12" ht="14.25" customHeight="1">
      <c r="A17" s="196">
        <v>1</v>
      </c>
      <c r="B17" s="497" t="s">
        <v>98</v>
      </c>
      <c r="C17" s="456"/>
      <c r="D17" s="456"/>
      <c r="E17" s="456"/>
      <c r="F17" s="456"/>
      <c r="G17" s="456"/>
      <c r="H17" s="456"/>
      <c r="I17" s="456"/>
      <c r="J17" s="456"/>
      <c r="K17" s="457"/>
      <c r="L17" s="196"/>
    </row>
    <row r="18" spans="1:12" ht="14.25" customHeight="1">
      <c r="A18" s="196">
        <v>2</v>
      </c>
      <c r="B18" s="498" t="s">
        <v>52</v>
      </c>
      <c r="C18" s="459"/>
      <c r="D18" s="459"/>
      <c r="E18" s="459"/>
      <c r="F18" s="459"/>
      <c r="G18" s="459"/>
      <c r="H18" s="459"/>
      <c r="I18" s="459"/>
      <c r="J18" s="459"/>
      <c r="K18" s="460"/>
      <c r="L18" s="196"/>
    </row>
    <row r="19" spans="1:12" ht="14.25" customHeight="1" thickBot="1">
      <c r="A19" s="196">
        <v>3</v>
      </c>
      <c r="B19" s="499" t="s">
        <v>50</v>
      </c>
      <c r="C19" s="462"/>
      <c r="D19" s="462"/>
      <c r="E19" s="462"/>
      <c r="F19" s="462"/>
      <c r="G19" s="462"/>
      <c r="H19" s="462"/>
      <c r="I19" s="462"/>
      <c r="J19" s="462"/>
      <c r="K19" s="463"/>
      <c r="L19" s="196"/>
    </row>
    <row r="20" spans="1:12" ht="8.25" customHeight="1">
      <c r="A20" s="196"/>
      <c r="B20" s="351"/>
      <c r="C20" s="253"/>
      <c r="D20" s="253"/>
      <c r="E20" s="253"/>
      <c r="F20" s="253"/>
      <c r="G20" s="253"/>
      <c r="H20" s="253"/>
      <c r="I20" s="253"/>
      <c r="J20" s="253"/>
      <c r="K20" s="253"/>
      <c r="L20" s="196"/>
    </row>
    <row r="21" spans="1:12" ht="16.5" customHeight="1">
      <c r="A21" s="712" t="s">
        <v>345</v>
      </c>
      <c r="B21" s="713"/>
      <c r="C21" s="713"/>
      <c r="D21" s="713"/>
      <c r="E21" s="713"/>
      <c r="F21" s="713"/>
      <c r="G21" s="713"/>
      <c r="H21" s="713"/>
      <c r="I21" s="713"/>
      <c r="J21" s="713"/>
      <c r="K21" s="713"/>
      <c r="L21" s="713"/>
    </row>
    <row r="22" spans="1:12" ht="19.5" customHeight="1">
      <c r="A22" s="653" t="s">
        <v>336</v>
      </c>
      <c r="B22" s="653"/>
      <c r="C22" s="653"/>
      <c r="D22" s="653"/>
      <c r="E22" s="653"/>
      <c r="F22" s="653"/>
      <c r="G22" s="653"/>
      <c r="H22" s="653"/>
      <c r="I22" s="653"/>
      <c r="J22" s="653"/>
      <c r="K22" s="653"/>
      <c r="L22" s="653"/>
    </row>
    <row r="23" spans="1:12" ht="14.25" customHeight="1">
      <c r="A23" s="196">
        <v>1</v>
      </c>
      <c r="B23" s="491" t="s">
        <v>170</v>
      </c>
      <c r="C23" s="459"/>
      <c r="D23" s="459"/>
      <c r="E23" s="459"/>
      <c r="F23" s="459"/>
      <c r="G23" s="459"/>
      <c r="H23" s="459"/>
      <c r="I23" s="459"/>
      <c r="J23" s="459"/>
      <c r="K23" s="459"/>
      <c r="L23" s="196"/>
    </row>
    <row r="24" spans="1:12" ht="14.25" customHeight="1">
      <c r="A24" s="196">
        <v>2</v>
      </c>
      <c r="B24" s="491" t="s">
        <v>163</v>
      </c>
      <c r="C24" s="459"/>
      <c r="D24" s="459"/>
      <c r="E24" s="459"/>
      <c r="F24" s="459"/>
      <c r="G24" s="459"/>
      <c r="H24" s="459"/>
      <c r="I24" s="459"/>
      <c r="J24" s="459"/>
      <c r="K24" s="459"/>
      <c r="L24" s="196"/>
    </row>
    <row r="25" spans="1:12" ht="14.25" customHeight="1">
      <c r="A25" s="196">
        <v>3</v>
      </c>
      <c r="B25" s="491" t="s">
        <v>136</v>
      </c>
      <c r="C25" s="459"/>
      <c r="D25" s="459"/>
      <c r="E25" s="459"/>
      <c r="F25" s="459"/>
      <c r="G25" s="459"/>
      <c r="H25" s="459"/>
      <c r="I25" s="459"/>
      <c r="J25" s="459"/>
      <c r="K25" s="459"/>
      <c r="L25" s="196"/>
    </row>
    <row r="26" spans="1:12" ht="19.5" customHeight="1" thickBot="1">
      <c r="A26" s="653" t="s">
        <v>337</v>
      </c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</row>
    <row r="27" spans="1:12" ht="14.25" customHeight="1">
      <c r="A27" s="196">
        <v>1</v>
      </c>
      <c r="B27" s="497" t="s">
        <v>106</v>
      </c>
      <c r="C27" s="456"/>
      <c r="D27" s="456"/>
      <c r="E27" s="456"/>
      <c r="F27" s="456"/>
      <c r="G27" s="456"/>
      <c r="H27" s="456"/>
      <c r="I27" s="456"/>
      <c r="J27" s="456"/>
      <c r="K27" s="457"/>
      <c r="L27" s="196"/>
    </row>
    <row r="28" spans="1:12" ht="14.25" customHeight="1">
      <c r="A28" s="196">
        <v>2</v>
      </c>
      <c r="B28" s="498" t="s">
        <v>256</v>
      </c>
      <c r="C28" s="459"/>
      <c r="D28" s="459"/>
      <c r="E28" s="459"/>
      <c r="F28" s="459"/>
      <c r="G28" s="459"/>
      <c r="H28" s="459"/>
      <c r="I28" s="459"/>
      <c r="J28" s="459"/>
      <c r="K28" s="460"/>
      <c r="L28" s="196"/>
    </row>
    <row r="29" spans="1:12" ht="14.25" customHeight="1" thickBot="1">
      <c r="A29" s="196">
        <v>3</v>
      </c>
      <c r="B29" s="499" t="s">
        <v>251</v>
      </c>
      <c r="C29" s="462"/>
      <c r="D29" s="462"/>
      <c r="E29" s="462"/>
      <c r="F29" s="462"/>
      <c r="G29" s="462"/>
      <c r="H29" s="462"/>
      <c r="I29" s="462"/>
      <c r="J29" s="462"/>
      <c r="K29" s="463"/>
      <c r="L29" s="196"/>
    </row>
    <row r="30" spans="1:12" ht="18.75" customHeight="1" thickBot="1">
      <c r="A30" s="711" t="s">
        <v>338</v>
      </c>
      <c r="B30" s="711"/>
      <c r="C30" s="711"/>
      <c r="D30" s="711"/>
      <c r="E30" s="711"/>
      <c r="F30" s="711"/>
      <c r="G30" s="711"/>
      <c r="H30" s="711"/>
      <c r="I30" s="711"/>
      <c r="J30" s="711"/>
      <c r="K30" s="711"/>
      <c r="L30" s="711"/>
    </row>
    <row r="31" spans="1:12" ht="14.25" customHeight="1">
      <c r="A31" s="196">
        <v>1</v>
      </c>
      <c r="B31" s="497" t="s">
        <v>170</v>
      </c>
      <c r="C31" s="456"/>
      <c r="D31" s="456"/>
      <c r="E31" s="456"/>
      <c r="F31" s="456"/>
      <c r="G31" s="456"/>
      <c r="H31" s="456"/>
      <c r="I31" s="456"/>
      <c r="J31" s="456"/>
      <c r="K31" s="457"/>
      <c r="L31" s="196"/>
    </row>
    <row r="32" spans="1:12" ht="14.25" customHeight="1">
      <c r="A32" s="196">
        <v>2</v>
      </c>
      <c r="B32" s="498" t="s">
        <v>42</v>
      </c>
      <c r="C32" s="459"/>
      <c r="D32" s="459"/>
      <c r="E32" s="459"/>
      <c r="F32" s="459"/>
      <c r="G32" s="459"/>
      <c r="H32" s="459"/>
      <c r="I32" s="459"/>
      <c r="J32" s="459"/>
      <c r="K32" s="460"/>
      <c r="L32" s="196"/>
    </row>
    <row r="33" spans="1:12" ht="14.25" customHeight="1" thickBot="1">
      <c r="A33" s="196">
        <v>3</v>
      </c>
      <c r="B33" s="499" t="s">
        <v>167</v>
      </c>
      <c r="C33" s="462"/>
      <c r="D33" s="462"/>
      <c r="E33" s="462"/>
      <c r="F33" s="462"/>
      <c r="G33" s="462"/>
      <c r="H33" s="462"/>
      <c r="I33" s="462"/>
      <c r="J33" s="462"/>
      <c r="K33" s="463"/>
      <c r="L33" s="196"/>
    </row>
    <row r="34" spans="1:12" ht="14.25" customHeight="1" thickBot="1">
      <c r="A34" s="711" t="s">
        <v>384</v>
      </c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</row>
    <row r="35" spans="1:12" ht="14.25" customHeight="1">
      <c r="A35" s="196">
        <v>1</v>
      </c>
      <c r="B35" s="497" t="s">
        <v>149</v>
      </c>
      <c r="C35" s="456"/>
      <c r="D35" s="456"/>
      <c r="E35" s="456"/>
      <c r="F35" s="456"/>
      <c r="G35" s="456"/>
      <c r="H35" s="456"/>
      <c r="I35" s="456"/>
      <c r="J35" s="456"/>
      <c r="K35" s="457"/>
      <c r="L35" s="196"/>
    </row>
    <row r="36" spans="1:12" ht="14.25" customHeight="1">
      <c r="A36" s="196">
        <v>2</v>
      </c>
      <c r="B36" s="498" t="s">
        <v>137</v>
      </c>
      <c r="C36" s="459"/>
      <c r="D36" s="459"/>
      <c r="E36" s="459"/>
      <c r="F36" s="459"/>
      <c r="G36" s="459"/>
      <c r="H36" s="459"/>
      <c r="I36" s="459"/>
      <c r="J36" s="459"/>
      <c r="K36" s="460"/>
      <c r="L36" s="196"/>
    </row>
    <row r="37" spans="1:12" ht="14.25" customHeight="1" thickBot="1">
      <c r="A37" s="196">
        <v>3</v>
      </c>
      <c r="B37" s="499" t="s">
        <v>385</v>
      </c>
      <c r="C37" s="462"/>
      <c r="D37" s="462"/>
      <c r="E37" s="462"/>
      <c r="F37" s="462"/>
      <c r="G37" s="462"/>
      <c r="H37" s="462"/>
      <c r="I37" s="462"/>
      <c r="J37" s="462"/>
      <c r="K37" s="463"/>
      <c r="L37" s="196"/>
    </row>
    <row r="38" spans="1:12" ht="8.25" customHeight="1">
      <c r="A38" s="196"/>
      <c r="B38" s="351"/>
      <c r="C38" s="253"/>
      <c r="D38" s="253"/>
      <c r="E38" s="253"/>
      <c r="F38" s="253"/>
      <c r="G38" s="253"/>
      <c r="H38" s="253"/>
      <c r="I38" s="253"/>
      <c r="J38" s="253"/>
      <c r="K38" s="253"/>
      <c r="L38" s="196"/>
    </row>
    <row r="39" spans="1:12" ht="16.5" customHeight="1">
      <c r="A39" s="712" t="s">
        <v>394</v>
      </c>
      <c r="B39" s="713"/>
      <c r="C39" s="713"/>
      <c r="D39" s="713"/>
      <c r="E39" s="713"/>
      <c r="F39" s="713"/>
      <c r="G39" s="713"/>
      <c r="H39" s="713"/>
      <c r="I39" s="713"/>
      <c r="J39" s="713"/>
      <c r="K39" s="713"/>
      <c r="L39" s="713"/>
    </row>
    <row r="40" spans="1:12" ht="18" customHeight="1" thickBot="1">
      <c r="A40" s="653" t="s">
        <v>339</v>
      </c>
      <c r="B40" s="653"/>
      <c r="C40" s="653"/>
      <c r="D40" s="653"/>
      <c r="E40" s="653"/>
      <c r="F40" s="653"/>
      <c r="G40" s="653"/>
      <c r="H40" s="653"/>
      <c r="I40" s="653"/>
      <c r="J40" s="653"/>
      <c r="K40" s="653"/>
      <c r="L40" s="653"/>
    </row>
    <row r="41" spans="1:12" ht="14.25" customHeight="1">
      <c r="A41" s="196">
        <v>1</v>
      </c>
      <c r="B41" s="497" t="s">
        <v>88</v>
      </c>
      <c r="C41" s="456"/>
      <c r="D41" s="456"/>
      <c r="E41" s="456"/>
      <c r="F41" s="456"/>
      <c r="G41" s="456"/>
      <c r="H41" s="456"/>
      <c r="I41" s="456"/>
      <c r="J41" s="456"/>
      <c r="K41" s="457"/>
      <c r="L41" s="196"/>
    </row>
    <row r="42" spans="1:12" ht="14.25" customHeight="1">
      <c r="A42" s="196">
        <v>2</v>
      </c>
      <c r="B42" s="498" t="s">
        <v>29</v>
      </c>
      <c r="C42" s="459"/>
      <c r="D42" s="459"/>
      <c r="E42" s="459"/>
      <c r="F42" s="459"/>
      <c r="G42" s="459"/>
      <c r="H42" s="459"/>
      <c r="I42" s="459"/>
      <c r="J42" s="459"/>
      <c r="K42" s="460"/>
      <c r="L42" s="196"/>
    </row>
    <row r="43" spans="1:12" ht="14.25" customHeight="1" thickBot="1">
      <c r="A43" s="196">
        <v>3</v>
      </c>
      <c r="B43" s="499" t="s">
        <v>343</v>
      </c>
      <c r="C43" s="462"/>
      <c r="D43" s="462"/>
      <c r="E43" s="462"/>
      <c r="F43" s="462"/>
      <c r="G43" s="462"/>
      <c r="H43" s="462"/>
      <c r="I43" s="462"/>
      <c r="J43" s="462"/>
      <c r="K43" s="463"/>
      <c r="L43" s="196"/>
    </row>
    <row r="44" spans="1:12" ht="20.25" thickBot="1">
      <c r="A44" s="653" t="s">
        <v>340</v>
      </c>
      <c r="B44" s="653"/>
      <c r="C44" s="653"/>
      <c r="D44" s="653"/>
      <c r="E44" s="653"/>
      <c r="F44" s="653"/>
      <c r="G44" s="653"/>
      <c r="H44" s="653"/>
      <c r="I44" s="653"/>
      <c r="J44" s="653"/>
      <c r="K44" s="653"/>
      <c r="L44" s="653"/>
    </row>
    <row r="45" spans="1:12" ht="14.25" customHeight="1">
      <c r="A45" s="196">
        <v>1</v>
      </c>
      <c r="B45" s="497" t="s">
        <v>258</v>
      </c>
      <c r="C45" s="456"/>
      <c r="D45" s="456"/>
      <c r="E45" s="456"/>
      <c r="F45" s="456"/>
      <c r="G45" s="456"/>
      <c r="H45" s="456"/>
      <c r="I45" s="456"/>
      <c r="J45" s="456"/>
      <c r="K45" s="457"/>
      <c r="L45" s="196"/>
    </row>
    <row r="46" spans="1:12" ht="14.25" customHeight="1">
      <c r="A46" s="196">
        <v>2</v>
      </c>
      <c r="B46" s="498" t="s">
        <v>106</v>
      </c>
      <c r="C46" s="459"/>
      <c r="D46" s="459"/>
      <c r="E46" s="459"/>
      <c r="F46" s="459"/>
      <c r="G46" s="459"/>
      <c r="H46" s="459"/>
      <c r="I46" s="459"/>
      <c r="J46" s="459"/>
      <c r="K46" s="460"/>
      <c r="L46" s="196"/>
    </row>
    <row r="47" spans="1:12" ht="14.25" customHeight="1" thickBot="1">
      <c r="A47" s="196">
        <v>3</v>
      </c>
      <c r="B47" s="499" t="s">
        <v>129</v>
      </c>
      <c r="C47" s="462"/>
      <c r="D47" s="462"/>
      <c r="E47" s="462"/>
      <c r="F47" s="462"/>
      <c r="G47" s="462"/>
      <c r="H47" s="462"/>
      <c r="I47" s="462"/>
      <c r="J47" s="462"/>
      <c r="K47" s="463"/>
      <c r="L47" s="196"/>
    </row>
    <row r="48" spans="1:12" ht="20.25" thickBot="1">
      <c r="A48" s="711" t="s">
        <v>341</v>
      </c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</row>
    <row r="49" spans="1:12" ht="12.75">
      <c r="A49" s="196">
        <v>1</v>
      </c>
      <c r="B49" s="497" t="s">
        <v>208</v>
      </c>
      <c r="C49" s="456"/>
      <c r="D49" s="456"/>
      <c r="E49" s="456"/>
      <c r="F49" s="456"/>
      <c r="G49" s="456"/>
      <c r="H49" s="456"/>
      <c r="I49" s="456"/>
      <c r="J49" s="456"/>
      <c r="K49" s="457"/>
      <c r="L49" s="196"/>
    </row>
    <row r="50" spans="1:12" ht="12.75">
      <c r="A50" s="196">
        <v>2</v>
      </c>
      <c r="B50" s="498" t="s">
        <v>204</v>
      </c>
      <c r="C50" s="459"/>
      <c r="D50" s="459"/>
      <c r="E50" s="459"/>
      <c r="F50" s="459"/>
      <c r="G50" s="459"/>
      <c r="H50" s="459"/>
      <c r="I50" s="459"/>
      <c r="J50" s="459"/>
      <c r="K50" s="460"/>
      <c r="L50" s="196"/>
    </row>
    <row r="51" spans="1:12" ht="13.5" thickBot="1">
      <c r="A51" s="196">
        <v>3</v>
      </c>
      <c r="B51" s="499" t="s">
        <v>191</v>
      </c>
      <c r="C51" s="462"/>
      <c r="D51" s="462"/>
      <c r="E51" s="462"/>
      <c r="F51" s="462"/>
      <c r="G51" s="462"/>
      <c r="H51" s="462"/>
      <c r="I51" s="462"/>
      <c r="J51" s="462"/>
      <c r="K51" s="463"/>
      <c r="L51" s="196"/>
    </row>
    <row r="52" spans="1:12" ht="19.5" customHeight="1" thickBot="1">
      <c r="A52" s="711" t="s">
        <v>344</v>
      </c>
      <c r="B52" s="711"/>
      <c r="C52" s="711"/>
      <c r="D52" s="711"/>
      <c r="E52" s="711"/>
      <c r="F52" s="711"/>
      <c r="G52" s="711"/>
      <c r="H52" s="711"/>
      <c r="I52" s="711"/>
      <c r="J52" s="711"/>
      <c r="K52" s="711"/>
      <c r="L52" s="711"/>
    </row>
    <row r="53" spans="1:12" ht="12.75">
      <c r="A53" s="196">
        <v>1</v>
      </c>
      <c r="B53" s="497" t="s">
        <v>245</v>
      </c>
      <c r="C53" s="456"/>
      <c r="D53" s="456"/>
      <c r="E53" s="456"/>
      <c r="F53" s="456"/>
      <c r="G53" s="456"/>
      <c r="H53" s="456"/>
      <c r="I53" s="456"/>
      <c r="J53" s="456"/>
      <c r="K53" s="457"/>
      <c r="L53" s="196"/>
    </row>
    <row r="54" spans="1:12" ht="12.75">
      <c r="A54" s="196">
        <v>2</v>
      </c>
      <c r="B54" s="498" t="s">
        <v>191</v>
      </c>
      <c r="C54" s="459"/>
      <c r="D54" s="459"/>
      <c r="E54" s="459"/>
      <c r="F54" s="459"/>
      <c r="G54" s="459"/>
      <c r="H54" s="459"/>
      <c r="I54" s="459"/>
      <c r="J54" s="459"/>
      <c r="K54" s="460"/>
      <c r="L54" s="196"/>
    </row>
    <row r="55" spans="1:12" ht="13.5" thickBot="1">
      <c r="A55" s="196">
        <v>3</v>
      </c>
      <c r="B55" s="499" t="s">
        <v>362</v>
      </c>
      <c r="C55" s="462"/>
      <c r="D55" s="462"/>
      <c r="E55" s="462"/>
      <c r="F55" s="462"/>
      <c r="G55" s="462"/>
      <c r="H55" s="462"/>
      <c r="I55" s="462"/>
      <c r="J55" s="462"/>
      <c r="K55" s="463"/>
      <c r="L55" s="196"/>
    </row>
    <row r="56" spans="1:12" ht="12.7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</row>
    <row r="57" spans="1:12" ht="12.75">
      <c r="A57" s="196"/>
      <c r="B57" s="196"/>
      <c r="C57" s="196"/>
      <c r="D57" s="196"/>
      <c r="E57" s="196"/>
      <c r="F57" s="196"/>
      <c r="G57" s="196"/>
      <c r="H57" s="196"/>
      <c r="I57" s="196"/>
      <c r="J57" s="196" t="s">
        <v>390</v>
      </c>
      <c r="K57" s="196"/>
      <c r="L57" s="196"/>
    </row>
    <row r="58" spans="1:12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 t="s">
        <v>391</v>
      </c>
      <c r="K58" s="196"/>
      <c r="L58" s="196"/>
    </row>
  </sheetData>
  <sheetProtection/>
  <mergeCells count="19">
    <mergeCell ref="A44:L44"/>
    <mergeCell ref="A48:L48"/>
    <mergeCell ref="A52:L52"/>
    <mergeCell ref="A1:L1"/>
    <mergeCell ref="A39:L39"/>
    <mergeCell ref="A3:L3"/>
    <mergeCell ref="A26:L26"/>
    <mergeCell ref="A30:L30"/>
    <mergeCell ref="A40:L40"/>
    <mergeCell ref="A16:L16"/>
    <mergeCell ref="A21:L21"/>
    <mergeCell ref="A34:L34"/>
    <mergeCell ref="A22:L22"/>
    <mergeCell ref="A4:L4"/>
    <mergeCell ref="A8:L8"/>
    <mergeCell ref="A12:L12"/>
    <mergeCell ref="B9:H9"/>
    <mergeCell ref="B10:H10"/>
    <mergeCell ref="B11:H11"/>
  </mergeCells>
  <printOptions horizontalCentered="1" verticalCentered="1"/>
  <pageMargins left="0.7480314960629921" right="0.4330708661417323" top="0.22" bottom="0.31496062992125984" header="0.17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L81"/>
  <sheetViews>
    <sheetView zoomScalePageLayoutView="0" workbookViewId="0" topLeftCell="R5">
      <selection activeCell="AE29" sqref="AE29"/>
    </sheetView>
  </sheetViews>
  <sheetFormatPr defaultColWidth="9.140625" defaultRowHeight="12.75"/>
  <cols>
    <col min="1" max="1" width="4.00390625" style="3" customWidth="1"/>
    <col min="2" max="2" width="22.140625" style="3" customWidth="1"/>
    <col min="3" max="8" width="3.7109375" style="3" customWidth="1"/>
    <col min="9" max="9" width="2.28125" style="3" customWidth="1"/>
    <col min="10" max="10" width="0" style="3" hidden="1" customWidth="1"/>
    <col min="11" max="11" width="4.28125" style="3" customWidth="1"/>
    <col min="12" max="12" width="22.140625" style="3" customWidth="1"/>
    <col min="13" max="18" width="3.7109375" style="3" customWidth="1"/>
    <col min="19" max="19" width="6.28125" style="3" customWidth="1"/>
    <col min="20" max="20" width="4.00390625" style="3" customWidth="1"/>
    <col min="21" max="21" width="22.140625" style="3" customWidth="1"/>
    <col min="22" max="27" width="3.7109375" style="3" customWidth="1"/>
    <col min="28" max="28" width="2.28125" style="3" customWidth="1"/>
    <col min="29" max="29" width="0" style="3" hidden="1" customWidth="1"/>
    <col min="30" max="30" width="4.28125" style="3" customWidth="1"/>
    <col min="31" max="31" width="22.140625" style="3" customWidth="1"/>
    <col min="32" max="37" width="3.7109375" style="3" customWidth="1"/>
    <col min="38" max="16384" width="9.140625" style="3" customWidth="1"/>
  </cols>
  <sheetData>
    <row r="1" spans="1:38" ht="15.75" customHeight="1">
      <c r="A1" s="196"/>
      <c r="B1" s="605" t="s">
        <v>334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443"/>
      <c r="T1" s="254"/>
      <c r="U1" s="602" t="s">
        <v>334</v>
      </c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4"/>
      <c r="AL1" s="443"/>
    </row>
    <row r="2" spans="1:38" ht="15.75" customHeight="1">
      <c r="A2" s="196"/>
      <c r="B2" s="605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443"/>
      <c r="T2" s="255"/>
      <c r="U2" s="605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7"/>
      <c r="AL2" s="443"/>
    </row>
    <row r="3" spans="1:38" ht="12.75" customHeight="1" thickBot="1">
      <c r="A3" s="196"/>
      <c r="B3" s="605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443"/>
      <c r="T3" s="255"/>
      <c r="U3" s="605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7"/>
      <c r="AL3" s="443"/>
    </row>
    <row r="4" spans="1:38" ht="15.75" customHeight="1" hidden="1" thickBot="1">
      <c r="A4" s="196"/>
      <c r="B4" s="605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443"/>
      <c r="T4" s="255"/>
      <c r="U4" s="605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7"/>
      <c r="AL4" s="443"/>
    </row>
    <row r="5" spans="1:38" ht="24.75" customHeight="1">
      <c r="A5" s="196"/>
      <c r="B5" s="608" t="s">
        <v>0</v>
      </c>
      <c r="C5" s="610" t="s">
        <v>16</v>
      </c>
      <c r="D5" s="610" t="s">
        <v>17</v>
      </c>
      <c r="E5" s="610" t="s">
        <v>18</v>
      </c>
      <c r="F5" s="610" t="s">
        <v>19</v>
      </c>
      <c r="G5" s="612" t="s">
        <v>20</v>
      </c>
      <c r="H5" s="614" t="s">
        <v>21</v>
      </c>
      <c r="I5" s="156"/>
      <c r="J5"/>
      <c r="K5" s="196"/>
      <c r="L5" s="196"/>
      <c r="M5" s="196"/>
      <c r="N5" s="196"/>
      <c r="O5" s="196"/>
      <c r="P5" s="196"/>
      <c r="Q5" s="196"/>
      <c r="R5" s="196"/>
      <c r="S5" s="443"/>
      <c r="T5" s="255"/>
      <c r="U5" s="608" t="s">
        <v>0</v>
      </c>
      <c r="V5" s="610" t="s">
        <v>16</v>
      </c>
      <c r="W5" s="610" t="s">
        <v>17</v>
      </c>
      <c r="X5" s="610" t="s">
        <v>18</v>
      </c>
      <c r="Y5" s="610" t="s">
        <v>19</v>
      </c>
      <c r="Z5" s="612" t="s">
        <v>20</v>
      </c>
      <c r="AA5" s="614" t="s">
        <v>21</v>
      </c>
      <c r="AB5" s="252"/>
      <c r="AC5" s="256"/>
      <c r="AD5" s="253"/>
      <c r="AE5" s="253"/>
      <c r="AF5" s="253"/>
      <c r="AG5" s="253"/>
      <c r="AH5" s="253"/>
      <c r="AI5" s="253"/>
      <c r="AJ5" s="253"/>
      <c r="AK5" s="257"/>
      <c r="AL5" s="443"/>
    </row>
    <row r="6" spans="1:38" ht="24.75" customHeight="1" thickBot="1">
      <c r="A6" s="196"/>
      <c r="B6" s="609"/>
      <c r="C6" s="611"/>
      <c r="D6" s="611"/>
      <c r="E6" s="611"/>
      <c r="F6" s="611"/>
      <c r="G6" s="613"/>
      <c r="H6" s="615"/>
      <c r="I6" s="156"/>
      <c r="J6" s="81" t="s">
        <v>22</v>
      </c>
      <c r="K6" s="196"/>
      <c r="L6" s="196"/>
      <c r="M6" s="196"/>
      <c r="N6" s="196"/>
      <c r="O6" s="196"/>
      <c r="P6" s="196"/>
      <c r="Q6" s="196"/>
      <c r="R6" s="196"/>
      <c r="S6" s="443"/>
      <c r="T6" s="255"/>
      <c r="U6" s="609"/>
      <c r="V6" s="611"/>
      <c r="W6" s="611"/>
      <c r="X6" s="611"/>
      <c r="Y6" s="611"/>
      <c r="Z6" s="613"/>
      <c r="AA6" s="615"/>
      <c r="AB6" s="252"/>
      <c r="AC6" s="81" t="s">
        <v>22</v>
      </c>
      <c r="AD6" s="253"/>
      <c r="AE6" s="253"/>
      <c r="AF6" s="253"/>
      <c r="AG6" s="253"/>
      <c r="AH6" s="253"/>
      <c r="AI6" s="253"/>
      <c r="AJ6" s="253"/>
      <c r="AK6" s="257"/>
      <c r="AL6" s="443"/>
    </row>
    <row r="7" spans="1:38" ht="15" customHeight="1">
      <c r="A7" s="197">
        <v>1</v>
      </c>
      <c r="B7" s="155" t="s">
        <v>49</v>
      </c>
      <c r="C7" s="91">
        <v>3</v>
      </c>
      <c r="D7" s="91">
        <v>6</v>
      </c>
      <c r="E7" s="91">
        <v>5</v>
      </c>
      <c r="F7" s="91">
        <v>3</v>
      </c>
      <c r="G7" s="91">
        <v>10</v>
      </c>
      <c r="H7" s="93">
        <f aca="true" t="shared" si="0" ref="H7:H46">SUM(C7,D7,E7,F7,G7)</f>
        <v>27</v>
      </c>
      <c r="I7" s="156"/>
      <c r="J7" s="82"/>
      <c r="K7" s="196"/>
      <c r="L7" s="196"/>
      <c r="M7" s="196"/>
      <c r="N7" s="196"/>
      <c r="O7" s="196"/>
      <c r="P7" s="196"/>
      <c r="Q7" s="196"/>
      <c r="R7" s="196"/>
      <c r="S7" s="443"/>
      <c r="T7" s="258">
        <v>1</v>
      </c>
      <c r="U7" s="155" t="s">
        <v>71</v>
      </c>
      <c r="V7" s="91">
        <v>9</v>
      </c>
      <c r="W7" s="91">
        <v>6</v>
      </c>
      <c r="X7" s="91">
        <v>2</v>
      </c>
      <c r="Y7" s="91">
        <v>7</v>
      </c>
      <c r="Z7" s="91">
        <v>5</v>
      </c>
      <c r="AA7" s="93">
        <f aca="true" t="shared" si="1" ref="AA7:AA14">SUM(V7,W7,X7,Y7,Z7)</f>
        <v>29</v>
      </c>
      <c r="AB7" s="252"/>
      <c r="AC7" s="82"/>
      <c r="AD7" s="253"/>
      <c r="AE7" s="253"/>
      <c r="AF7" s="253"/>
      <c r="AG7" s="253"/>
      <c r="AH7" s="253"/>
      <c r="AI7" s="253"/>
      <c r="AJ7" s="253"/>
      <c r="AK7" s="257"/>
      <c r="AL7" s="443"/>
    </row>
    <row r="8" spans="1:38" ht="15" customHeight="1">
      <c r="A8" s="197">
        <v>2</v>
      </c>
      <c r="B8" s="155" t="s">
        <v>32</v>
      </c>
      <c r="C8" s="92">
        <v>9</v>
      </c>
      <c r="D8" s="92">
        <v>3</v>
      </c>
      <c r="E8" s="92">
        <v>1</v>
      </c>
      <c r="F8" s="92">
        <v>3</v>
      </c>
      <c r="G8" s="92">
        <v>10</v>
      </c>
      <c r="H8" s="94">
        <f t="shared" si="0"/>
        <v>26</v>
      </c>
      <c r="I8" s="156"/>
      <c r="J8" s="82"/>
      <c r="K8" s="196"/>
      <c r="L8" s="196"/>
      <c r="M8" s="196"/>
      <c r="N8" s="196"/>
      <c r="O8" s="196"/>
      <c r="P8" s="196"/>
      <c r="Q8" s="196"/>
      <c r="R8" s="196"/>
      <c r="S8" s="443"/>
      <c r="T8" s="258">
        <v>2</v>
      </c>
      <c r="U8" s="155" t="s">
        <v>42</v>
      </c>
      <c r="V8" s="92">
        <v>8</v>
      </c>
      <c r="W8" s="92">
        <v>3</v>
      </c>
      <c r="X8" s="92">
        <v>2</v>
      </c>
      <c r="Y8" s="92">
        <v>3</v>
      </c>
      <c r="Z8" s="92">
        <v>8</v>
      </c>
      <c r="AA8" s="94">
        <f t="shared" si="1"/>
        <v>24</v>
      </c>
      <c r="AB8" s="252"/>
      <c r="AC8" s="82"/>
      <c r="AD8" s="253"/>
      <c r="AE8" s="253"/>
      <c r="AF8" s="253"/>
      <c r="AG8" s="253"/>
      <c r="AH8" s="253"/>
      <c r="AI8" s="253"/>
      <c r="AJ8" s="253"/>
      <c r="AK8" s="257"/>
      <c r="AL8" s="443"/>
    </row>
    <row r="9" spans="1:38" ht="15" customHeight="1">
      <c r="A9" s="197">
        <v>3</v>
      </c>
      <c r="B9" s="155" t="s">
        <v>71</v>
      </c>
      <c r="C9" s="92">
        <v>3</v>
      </c>
      <c r="D9" s="92">
        <v>6</v>
      </c>
      <c r="E9" s="92">
        <v>5</v>
      </c>
      <c r="F9" s="92">
        <v>3</v>
      </c>
      <c r="G9" s="92">
        <v>9</v>
      </c>
      <c r="H9" s="94">
        <f t="shared" si="0"/>
        <v>26</v>
      </c>
      <c r="I9" s="156"/>
      <c r="J9" s="82"/>
      <c r="K9" s="196"/>
      <c r="L9" s="196"/>
      <c r="M9" s="196"/>
      <c r="N9" s="196"/>
      <c r="O9" s="196"/>
      <c r="P9" s="196"/>
      <c r="Q9" s="196"/>
      <c r="R9" s="196"/>
      <c r="S9" s="443"/>
      <c r="T9" s="258">
        <v>3</v>
      </c>
      <c r="U9" s="155" t="s">
        <v>49</v>
      </c>
      <c r="V9" s="92">
        <v>9</v>
      </c>
      <c r="W9" s="92">
        <v>3</v>
      </c>
      <c r="X9" s="92">
        <v>0</v>
      </c>
      <c r="Y9" s="92">
        <v>3</v>
      </c>
      <c r="Z9" s="92">
        <v>5</v>
      </c>
      <c r="AA9" s="94">
        <f t="shared" si="1"/>
        <v>20</v>
      </c>
      <c r="AB9" s="252"/>
      <c r="AC9" s="82"/>
      <c r="AD9" s="253"/>
      <c r="AE9" s="253"/>
      <c r="AF9" s="253"/>
      <c r="AG9" s="253"/>
      <c r="AH9" s="253"/>
      <c r="AI9" s="253"/>
      <c r="AJ9" s="253"/>
      <c r="AK9" s="257"/>
      <c r="AL9" s="443"/>
    </row>
    <row r="10" spans="1:38" ht="15" customHeight="1">
      <c r="A10" s="197">
        <v>4</v>
      </c>
      <c r="B10" s="155" t="s">
        <v>63</v>
      </c>
      <c r="C10" s="92">
        <v>5</v>
      </c>
      <c r="D10" s="92">
        <v>0</v>
      </c>
      <c r="E10" s="92">
        <v>7</v>
      </c>
      <c r="F10" s="92">
        <v>3</v>
      </c>
      <c r="G10" s="92">
        <v>9</v>
      </c>
      <c r="H10" s="94">
        <f t="shared" si="0"/>
        <v>24</v>
      </c>
      <c r="I10" s="156"/>
      <c r="J10" s="82"/>
      <c r="K10" s="196"/>
      <c r="L10" s="196"/>
      <c r="M10" s="196"/>
      <c r="N10" s="196"/>
      <c r="O10" s="196"/>
      <c r="P10" s="196"/>
      <c r="Q10" s="196"/>
      <c r="R10" s="196"/>
      <c r="S10" s="443"/>
      <c r="T10" s="258">
        <v>4</v>
      </c>
      <c r="U10" s="155" t="s">
        <v>32</v>
      </c>
      <c r="V10" s="92">
        <v>6</v>
      </c>
      <c r="W10" s="92">
        <v>4</v>
      </c>
      <c r="X10" s="92">
        <v>2</v>
      </c>
      <c r="Y10" s="92">
        <v>0</v>
      </c>
      <c r="Z10" s="92">
        <v>5</v>
      </c>
      <c r="AA10" s="94">
        <f t="shared" si="1"/>
        <v>17</v>
      </c>
      <c r="AB10" s="252"/>
      <c r="AC10" s="82"/>
      <c r="AD10" s="253"/>
      <c r="AE10" s="253"/>
      <c r="AF10" s="253"/>
      <c r="AG10" s="253"/>
      <c r="AH10" s="253"/>
      <c r="AI10" s="253"/>
      <c r="AJ10" s="253"/>
      <c r="AK10" s="257"/>
      <c r="AL10" s="443"/>
    </row>
    <row r="11" spans="1:38" ht="15" customHeight="1">
      <c r="A11" s="197">
        <v>5</v>
      </c>
      <c r="B11" s="155" t="s">
        <v>52</v>
      </c>
      <c r="C11" s="92">
        <v>3</v>
      </c>
      <c r="D11" s="92">
        <v>0</v>
      </c>
      <c r="E11" s="92">
        <v>6</v>
      </c>
      <c r="F11" s="92">
        <v>8</v>
      </c>
      <c r="G11" s="92">
        <v>6</v>
      </c>
      <c r="H11" s="94">
        <f t="shared" si="0"/>
        <v>23</v>
      </c>
      <c r="I11" s="156"/>
      <c r="J11" s="82"/>
      <c r="K11" s="196"/>
      <c r="L11" s="196"/>
      <c r="M11" s="196"/>
      <c r="N11" s="196"/>
      <c r="O11" s="196"/>
      <c r="P11" s="196"/>
      <c r="Q11" s="196"/>
      <c r="R11" s="196"/>
      <c r="S11" s="443"/>
      <c r="T11" s="258">
        <v>5</v>
      </c>
      <c r="U11" s="220" t="s">
        <v>52</v>
      </c>
      <c r="V11" s="240">
        <v>7</v>
      </c>
      <c r="W11" s="240">
        <v>0</v>
      </c>
      <c r="X11" s="240">
        <v>1</v>
      </c>
      <c r="Y11" s="240">
        <v>3</v>
      </c>
      <c r="Z11" s="240">
        <v>5</v>
      </c>
      <c r="AA11" s="241">
        <f t="shared" si="1"/>
        <v>16</v>
      </c>
      <c r="AB11" s="252"/>
      <c r="AC11" s="82"/>
      <c r="AD11" s="253"/>
      <c r="AE11" s="253"/>
      <c r="AF11" s="253"/>
      <c r="AG11" s="253"/>
      <c r="AH11" s="253"/>
      <c r="AI11" s="253"/>
      <c r="AJ11" s="253"/>
      <c r="AK11" s="257"/>
      <c r="AL11" s="443"/>
    </row>
    <row r="12" spans="1:38" ht="15" customHeight="1">
      <c r="A12" s="197">
        <v>6</v>
      </c>
      <c r="B12" s="155" t="s">
        <v>38</v>
      </c>
      <c r="C12" s="92">
        <v>3</v>
      </c>
      <c r="D12" s="92">
        <v>7</v>
      </c>
      <c r="E12" s="92">
        <v>3</v>
      </c>
      <c r="F12" s="92">
        <v>3</v>
      </c>
      <c r="G12" s="92">
        <v>5</v>
      </c>
      <c r="H12" s="94">
        <f t="shared" si="0"/>
        <v>21</v>
      </c>
      <c r="I12" s="156"/>
      <c r="J12" s="82"/>
      <c r="K12" s="196"/>
      <c r="L12" s="196"/>
      <c r="M12" s="196"/>
      <c r="N12" s="196"/>
      <c r="O12" s="196"/>
      <c r="P12" s="196"/>
      <c r="Q12" s="196"/>
      <c r="R12" s="196"/>
      <c r="S12" s="443"/>
      <c r="T12" s="258">
        <v>6</v>
      </c>
      <c r="U12" s="220" t="s">
        <v>26</v>
      </c>
      <c r="V12" s="240">
        <v>3</v>
      </c>
      <c r="W12" s="240">
        <v>3</v>
      </c>
      <c r="X12" s="240">
        <v>8</v>
      </c>
      <c r="Y12" s="240">
        <v>0</v>
      </c>
      <c r="Z12" s="240">
        <v>0</v>
      </c>
      <c r="AA12" s="241">
        <f t="shared" si="1"/>
        <v>14</v>
      </c>
      <c r="AB12" s="252"/>
      <c r="AC12" s="82"/>
      <c r="AD12" s="253"/>
      <c r="AE12" s="253"/>
      <c r="AF12" s="253"/>
      <c r="AG12" s="253"/>
      <c r="AH12" s="253"/>
      <c r="AI12" s="253"/>
      <c r="AJ12" s="253"/>
      <c r="AK12" s="257"/>
      <c r="AL12" s="443"/>
    </row>
    <row r="13" spans="1:38" ht="15" customHeight="1">
      <c r="A13" s="197">
        <v>7</v>
      </c>
      <c r="B13" s="155" t="s">
        <v>42</v>
      </c>
      <c r="C13" s="92">
        <v>11</v>
      </c>
      <c r="D13" s="92">
        <v>2</v>
      </c>
      <c r="E13" s="92">
        <v>4</v>
      </c>
      <c r="F13" s="92">
        <v>4</v>
      </c>
      <c r="G13" s="92">
        <v>0</v>
      </c>
      <c r="H13" s="94">
        <f t="shared" si="0"/>
        <v>21</v>
      </c>
      <c r="I13" s="156"/>
      <c r="J13" s="82"/>
      <c r="K13" s="196"/>
      <c r="L13" s="196"/>
      <c r="M13" s="196"/>
      <c r="N13" s="196"/>
      <c r="O13" s="196"/>
      <c r="P13" s="196"/>
      <c r="Q13" s="196"/>
      <c r="R13" s="196"/>
      <c r="S13" s="443"/>
      <c r="T13" s="258">
        <v>7</v>
      </c>
      <c r="U13" s="220" t="s">
        <v>38</v>
      </c>
      <c r="V13" s="240">
        <v>3</v>
      </c>
      <c r="W13" s="240">
        <v>9</v>
      </c>
      <c r="X13" s="240">
        <v>0</v>
      </c>
      <c r="Y13" s="240">
        <v>0</v>
      </c>
      <c r="Z13" s="240">
        <v>0</v>
      </c>
      <c r="AA13" s="241">
        <f t="shared" si="1"/>
        <v>12</v>
      </c>
      <c r="AB13" s="252"/>
      <c r="AC13" s="82"/>
      <c r="AD13" s="253"/>
      <c r="AE13" s="253"/>
      <c r="AF13" s="253"/>
      <c r="AG13" s="253"/>
      <c r="AH13" s="253"/>
      <c r="AI13" s="253"/>
      <c r="AJ13" s="253"/>
      <c r="AK13" s="257"/>
      <c r="AL13" s="443"/>
    </row>
    <row r="14" spans="1:38" ht="15" customHeight="1" thickBot="1">
      <c r="A14" s="197">
        <v>8</v>
      </c>
      <c r="B14" s="155" t="s">
        <v>26</v>
      </c>
      <c r="C14" s="92">
        <v>10</v>
      </c>
      <c r="D14" s="92">
        <v>3</v>
      </c>
      <c r="E14" s="92">
        <v>1</v>
      </c>
      <c r="F14" s="92">
        <v>3</v>
      </c>
      <c r="G14" s="92">
        <v>3</v>
      </c>
      <c r="H14" s="94">
        <f t="shared" si="0"/>
        <v>20</v>
      </c>
      <c r="I14" s="156"/>
      <c r="J14" s="82"/>
      <c r="K14" s="196"/>
      <c r="L14" s="196"/>
      <c r="M14" s="196"/>
      <c r="N14" s="196"/>
      <c r="O14" s="196"/>
      <c r="P14" s="196"/>
      <c r="Q14" s="196"/>
      <c r="R14" s="196"/>
      <c r="S14" s="443"/>
      <c r="T14" s="259">
        <v>8</v>
      </c>
      <c r="U14" s="264" t="s">
        <v>63</v>
      </c>
      <c r="V14" s="265">
        <v>0</v>
      </c>
      <c r="W14" s="265">
        <v>0</v>
      </c>
      <c r="X14" s="265">
        <v>4</v>
      </c>
      <c r="Y14" s="265">
        <v>0</v>
      </c>
      <c r="Z14" s="265">
        <v>5</v>
      </c>
      <c r="AA14" s="266">
        <f t="shared" si="1"/>
        <v>9</v>
      </c>
      <c r="AB14" s="260"/>
      <c r="AC14" s="261"/>
      <c r="AD14" s="262"/>
      <c r="AE14" s="262"/>
      <c r="AF14" s="262"/>
      <c r="AG14" s="262"/>
      <c r="AH14" s="262"/>
      <c r="AI14" s="262"/>
      <c r="AJ14" s="262"/>
      <c r="AK14" s="263"/>
      <c r="AL14" s="443"/>
    </row>
    <row r="15" spans="1:38" ht="15" customHeight="1">
      <c r="A15" s="197">
        <v>9</v>
      </c>
      <c r="B15" s="220" t="s">
        <v>31</v>
      </c>
      <c r="C15" s="240">
        <v>6</v>
      </c>
      <c r="D15" s="240">
        <v>0</v>
      </c>
      <c r="E15" s="240">
        <v>0</v>
      </c>
      <c r="F15" s="240">
        <v>0</v>
      </c>
      <c r="G15" s="240">
        <v>13</v>
      </c>
      <c r="H15" s="241">
        <f t="shared" si="0"/>
        <v>19</v>
      </c>
      <c r="I15" s="156"/>
      <c r="J15" s="82"/>
      <c r="K15" s="196"/>
      <c r="L15" s="622" t="s">
        <v>0</v>
      </c>
      <c r="M15" s="616" t="s">
        <v>16</v>
      </c>
      <c r="N15" s="616" t="s">
        <v>17</v>
      </c>
      <c r="O15" s="616" t="s">
        <v>18</v>
      </c>
      <c r="P15" s="616" t="s">
        <v>19</v>
      </c>
      <c r="Q15" s="618" t="s">
        <v>20</v>
      </c>
      <c r="R15" s="620" t="s">
        <v>21</v>
      </c>
      <c r="S15" s="443"/>
      <c r="T15" s="444"/>
      <c r="U15" s="445"/>
      <c r="V15" s="446"/>
      <c r="W15" s="446"/>
      <c r="X15" s="446"/>
      <c r="Y15" s="446"/>
      <c r="Z15" s="446"/>
      <c r="AA15" s="447"/>
      <c r="AB15" s="445"/>
      <c r="AC15" s="448"/>
      <c r="AD15" s="449"/>
      <c r="AE15" s="450"/>
      <c r="AF15" s="451"/>
      <c r="AG15" s="451"/>
      <c r="AH15" s="451"/>
      <c r="AI15" s="451"/>
      <c r="AJ15" s="452"/>
      <c r="AK15" s="452"/>
      <c r="AL15" s="443"/>
    </row>
    <row r="16" spans="1:38" ht="15" customHeight="1" thickBot="1">
      <c r="A16" s="197">
        <v>10</v>
      </c>
      <c r="B16" s="220" t="s">
        <v>87</v>
      </c>
      <c r="C16" s="240">
        <v>3</v>
      </c>
      <c r="D16" s="240">
        <v>0</v>
      </c>
      <c r="E16" s="240">
        <v>13</v>
      </c>
      <c r="F16" s="240">
        <v>0</v>
      </c>
      <c r="G16" s="240">
        <v>3</v>
      </c>
      <c r="H16" s="241">
        <f t="shared" si="0"/>
        <v>19</v>
      </c>
      <c r="I16" s="156"/>
      <c r="J16" s="82"/>
      <c r="K16" s="196"/>
      <c r="L16" s="622"/>
      <c r="M16" s="616"/>
      <c r="N16" s="616"/>
      <c r="O16" s="616"/>
      <c r="P16" s="616"/>
      <c r="Q16" s="618"/>
      <c r="R16" s="620"/>
      <c r="S16" s="443"/>
      <c r="T16" s="444"/>
      <c r="U16" s="445"/>
      <c r="V16" s="446"/>
      <c r="W16" s="446"/>
      <c r="X16" s="446"/>
      <c r="Y16" s="446"/>
      <c r="Z16" s="446"/>
      <c r="AA16" s="447"/>
      <c r="AB16" s="445"/>
      <c r="AC16" s="448"/>
      <c r="AD16" s="449"/>
      <c r="AE16" s="450"/>
      <c r="AF16" s="451"/>
      <c r="AG16" s="451"/>
      <c r="AH16" s="451"/>
      <c r="AI16" s="451"/>
      <c r="AJ16" s="452"/>
      <c r="AK16" s="452"/>
      <c r="AL16" s="443"/>
    </row>
    <row r="17" spans="1:38" ht="15" customHeight="1" thickBot="1">
      <c r="A17" s="197">
        <v>11</v>
      </c>
      <c r="B17" s="220" t="s">
        <v>60</v>
      </c>
      <c r="C17" s="240">
        <v>0</v>
      </c>
      <c r="D17" s="240">
        <v>3</v>
      </c>
      <c r="E17" s="240">
        <v>6</v>
      </c>
      <c r="F17" s="240">
        <v>1</v>
      </c>
      <c r="G17" s="240">
        <v>8</v>
      </c>
      <c r="H17" s="241">
        <f t="shared" si="0"/>
        <v>18</v>
      </c>
      <c r="I17" s="156"/>
      <c r="J17" s="82"/>
      <c r="K17" s="196"/>
      <c r="L17" s="623"/>
      <c r="M17" s="617"/>
      <c r="N17" s="617"/>
      <c r="O17" s="617"/>
      <c r="P17" s="617"/>
      <c r="Q17" s="619"/>
      <c r="R17" s="621"/>
      <c r="S17" s="443"/>
      <c r="T17" s="254"/>
      <c r="U17" s="602" t="s">
        <v>334</v>
      </c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4"/>
      <c r="AL17" s="443"/>
    </row>
    <row r="18" spans="1:38" ht="15" customHeight="1">
      <c r="A18" s="197">
        <v>12</v>
      </c>
      <c r="B18" s="220" t="s">
        <v>29</v>
      </c>
      <c r="C18" s="240">
        <v>3</v>
      </c>
      <c r="D18" s="240">
        <v>6</v>
      </c>
      <c r="E18" s="240">
        <v>1</v>
      </c>
      <c r="F18" s="240">
        <v>3</v>
      </c>
      <c r="G18" s="240">
        <v>5</v>
      </c>
      <c r="H18" s="241">
        <f t="shared" si="0"/>
        <v>18</v>
      </c>
      <c r="I18" s="156"/>
      <c r="J18" s="82"/>
      <c r="K18" s="197">
        <v>41</v>
      </c>
      <c r="L18" s="220" t="s">
        <v>69</v>
      </c>
      <c r="M18" s="240">
        <v>0</v>
      </c>
      <c r="N18" s="240">
        <v>1</v>
      </c>
      <c r="O18" s="240">
        <v>0</v>
      </c>
      <c r="P18" s="240">
        <v>3</v>
      </c>
      <c r="Q18" s="240">
        <v>0</v>
      </c>
      <c r="R18" s="241">
        <f aca="true" t="shared" si="2" ref="R18:R51">SUM(M18,N18,O18,P18,Q18)</f>
        <v>4</v>
      </c>
      <c r="S18" s="443"/>
      <c r="T18" s="255"/>
      <c r="U18" s="605"/>
      <c r="V18" s="606"/>
      <c r="W18" s="606"/>
      <c r="X18" s="606"/>
      <c r="Y18" s="606"/>
      <c r="Z18" s="606"/>
      <c r="AA18" s="606"/>
      <c r="AB18" s="606"/>
      <c r="AC18" s="606"/>
      <c r="AD18" s="606"/>
      <c r="AE18" s="606"/>
      <c r="AF18" s="606"/>
      <c r="AG18" s="606"/>
      <c r="AH18" s="606"/>
      <c r="AI18" s="606"/>
      <c r="AJ18" s="606"/>
      <c r="AK18" s="607"/>
      <c r="AL18" s="443"/>
    </row>
    <row r="19" spans="1:38" ht="15" customHeight="1">
      <c r="A19" s="197">
        <v>13</v>
      </c>
      <c r="B19" s="220" t="s">
        <v>72</v>
      </c>
      <c r="C19" s="240">
        <v>5</v>
      </c>
      <c r="D19" s="240">
        <v>3</v>
      </c>
      <c r="E19" s="240">
        <v>1</v>
      </c>
      <c r="F19" s="240">
        <v>0</v>
      </c>
      <c r="G19" s="240">
        <v>8</v>
      </c>
      <c r="H19" s="241">
        <f t="shared" si="0"/>
        <v>17</v>
      </c>
      <c r="I19" s="156"/>
      <c r="J19" s="82"/>
      <c r="K19" s="197">
        <v>42</v>
      </c>
      <c r="L19" s="220" t="s">
        <v>67</v>
      </c>
      <c r="M19" s="240">
        <v>1</v>
      </c>
      <c r="N19" s="240">
        <v>3</v>
      </c>
      <c r="O19" s="240">
        <v>0</v>
      </c>
      <c r="P19" s="240">
        <v>0</v>
      </c>
      <c r="Q19" s="240">
        <v>0</v>
      </c>
      <c r="R19" s="241">
        <f t="shared" si="2"/>
        <v>4</v>
      </c>
      <c r="S19" s="443"/>
      <c r="T19" s="255"/>
      <c r="U19" s="605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7"/>
      <c r="AL19" s="443"/>
    </row>
    <row r="20" spans="1:38" ht="15" customHeight="1" thickBot="1">
      <c r="A20" s="197">
        <v>14</v>
      </c>
      <c r="B20" s="220" t="s">
        <v>51</v>
      </c>
      <c r="C20" s="240">
        <v>5</v>
      </c>
      <c r="D20" s="240">
        <v>3</v>
      </c>
      <c r="E20" s="240">
        <v>4</v>
      </c>
      <c r="F20" s="240">
        <v>3</v>
      </c>
      <c r="G20" s="240">
        <v>0</v>
      </c>
      <c r="H20" s="241">
        <f t="shared" si="0"/>
        <v>15</v>
      </c>
      <c r="I20" s="156"/>
      <c r="J20" s="82"/>
      <c r="K20" s="197">
        <v>43</v>
      </c>
      <c r="L20" s="220" t="s">
        <v>70</v>
      </c>
      <c r="M20" s="240">
        <v>4</v>
      </c>
      <c r="N20" s="240">
        <v>0</v>
      </c>
      <c r="O20" s="240">
        <v>0</v>
      </c>
      <c r="P20" s="240">
        <v>0</v>
      </c>
      <c r="Q20" s="240">
        <v>0</v>
      </c>
      <c r="R20" s="241">
        <f t="shared" si="2"/>
        <v>4</v>
      </c>
      <c r="S20" s="443"/>
      <c r="T20" s="255"/>
      <c r="U20" s="605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7"/>
      <c r="AL20" s="443"/>
    </row>
    <row r="21" spans="1:38" ht="15" customHeight="1">
      <c r="A21" s="197">
        <v>15</v>
      </c>
      <c r="B21" s="220" t="s">
        <v>27</v>
      </c>
      <c r="C21" s="240">
        <v>3</v>
      </c>
      <c r="D21" s="240">
        <v>3</v>
      </c>
      <c r="E21" s="240">
        <v>2</v>
      </c>
      <c r="F21" s="240">
        <v>6</v>
      </c>
      <c r="G21" s="240">
        <v>0</v>
      </c>
      <c r="H21" s="241">
        <f t="shared" si="0"/>
        <v>14</v>
      </c>
      <c r="I21" s="156"/>
      <c r="J21" s="82"/>
      <c r="K21" s="197">
        <v>44</v>
      </c>
      <c r="L21" s="220" t="s">
        <v>62</v>
      </c>
      <c r="M21" s="240">
        <v>0</v>
      </c>
      <c r="N21" s="240">
        <v>3</v>
      </c>
      <c r="O21" s="240">
        <v>0</v>
      </c>
      <c r="P21" s="240">
        <v>0</v>
      </c>
      <c r="Q21" s="240">
        <v>0</v>
      </c>
      <c r="R21" s="241">
        <f t="shared" si="2"/>
        <v>3</v>
      </c>
      <c r="S21" s="443"/>
      <c r="T21" s="255"/>
      <c r="U21" s="608" t="s">
        <v>0</v>
      </c>
      <c r="V21" s="610" t="s">
        <v>16</v>
      </c>
      <c r="W21" s="610" t="s">
        <v>17</v>
      </c>
      <c r="X21" s="610" t="s">
        <v>18</v>
      </c>
      <c r="Y21" s="610" t="s">
        <v>19</v>
      </c>
      <c r="Z21" s="612" t="s">
        <v>20</v>
      </c>
      <c r="AA21" s="614" t="s">
        <v>21</v>
      </c>
      <c r="AB21" s="252"/>
      <c r="AC21" s="256"/>
      <c r="AD21" s="253"/>
      <c r="AE21" s="253"/>
      <c r="AF21" s="253"/>
      <c r="AG21" s="253"/>
      <c r="AH21" s="253"/>
      <c r="AI21" s="253"/>
      <c r="AJ21" s="253"/>
      <c r="AK21" s="257"/>
      <c r="AL21" s="443"/>
    </row>
    <row r="22" spans="1:38" ht="15" customHeight="1" thickBot="1">
      <c r="A22" s="197">
        <v>16</v>
      </c>
      <c r="B22" s="220" t="s">
        <v>95</v>
      </c>
      <c r="C22" s="240">
        <v>5</v>
      </c>
      <c r="D22" s="240">
        <v>6</v>
      </c>
      <c r="E22" s="240">
        <v>0</v>
      </c>
      <c r="F22" s="240">
        <v>3</v>
      </c>
      <c r="G22" s="240">
        <v>0</v>
      </c>
      <c r="H22" s="241">
        <f t="shared" si="0"/>
        <v>14</v>
      </c>
      <c r="I22" s="156"/>
      <c r="J22" s="82"/>
      <c r="K22" s="197">
        <v>45</v>
      </c>
      <c r="L22" s="220" t="s">
        <v>78</v>
      </c>
      <c r="M22" s="240">
        <v>0</v>
      </c>
      <c r="N22" s="240">
        <v>1</v>
      </c>
      <c r="O22" s="240">
        <v>1</v>
      </c>
      <c r="P22" s="240">
        <v>0</v>
      </c>
      <c r="Q22" s="240">
        <v>0</v>
      </c>
      <c r="R22" s="241">
        <f t="shared" si="2"/>
        <v>2</v>
      </c>
      <c r="S22" s="443"/>
      <c r="T22" s="255"/>
      <c r="U22" s="609"/>
      <c r="V22" s="611"/>
      <c r="W22" s="611"/>
      <c r="X22" s="611"/>
      <c r="Y22" s="611"/>
      <c r="Z22" s="613"/>
      <c r="AA22" s="615"/>
      <c r="AB22" s="252"/>
      <c r="AC22" s="81" t="s">
        <v>22</v>
      </c>
      <c r="AD22" s="253"/>
      <c r="AE22" s="253"/>
      <c r="AF22" s="253"/>
      <c r="AG22" s="253"/>
      <c r="AH22" s="253"/>
      <c r="AI22" s="253"/>
      <c r="AJ22" s="253"/>
      <c r="AK22" s="257"/>
      <c r="AL22" s="443"/>
    </row>
    <row r="23" spans="1:38" ht="15" customHeight="1">
      <c r="A23" s="197">
        <v>17</v>
      </c>
      <c r="B23" s="220" t="s">
        <v>127</v>
      </c>
      <c r="C23" s="240">
        <v>3</v>
      </c>
      <c r="D23" s="240">
        <v>0</v>
      </c>
      <c r="E23" s="240">
        <v>0</v>
      </c>
      <c r="F23" s="240">
        <v>5</v>
      </c>
      <c r="G23" s="240">
        <v>5</v>
      </c>
      <c r="H23" s="241">
        <f t="shared" si="0"/>
        <v>13</v>
      </c>
      <c r="I23" s="156"/>
      <c r="J23" s="82"/>
      <c r="K23" s="197">
        <v>46</v>
      </c>
      <c r="L23" s="220" t="s">
        <v>128</v>
      </c>
      <c r="M23" s="240">
        <v>1</v>
      </c>
      <c r="N23" s="240">
        <v>0</v>
      </c>
      <c r="O23" s="240">
        <v>0</v>
      </c>
      <c r="P23" s="240">
        <v>0</v>
      </c>
      <c r="Q23" s="240">
        <v>0</v>
      </c>
      <c r="R23" s="241">
        <f t="shared" si="2"/>
        <v>1</v>
      </c>
      <c r="S23" s="443"/>
      <c r="T23" s="258">
        <v>1</v>
      </c>
      <c r="U23" s="155" t="s">
        <v>71</v>
      </c>
      <c r="V23" s="91">
        <v>7</v>
      </c>
      <c r="W23" s="91">
        <v>6</v>
      </c>
      <c r="X23" s="91">
        <v>1</v>
      </c>
      <c r="Y23" s="91">
        <v>9</v>
      </c>
      <c r="Z23" s="91">
        <v>5</v>
      </c>
      <c r="AA23" s="93">
        <f>SUM(V23,W23,X23,Y23,Z23)</f>
        <v>28</v>
      </c>
      <c r="AB23" s="252"/>
      <c r="AC23" s="82"/>
      <c r="AD23" s="253"/>
      <c r="AE23" s="253"/>
      <c r="AF23" s="253"/>
      <c r="AG23" s="253"/>
      <c r="AH23" s="253"/>
      <c r="AI23" s="253"/>
      <c r="AJ23" s="253"/>
      <c r="AK23" s="257"/>
      <c r="AL23" s="443"/>
    </row>
    <row r="24" spans="1:38" ht="15" customHeight="1">
      <c r="A24" s="197">
        <v>18</v>
      </c>
      <c r="B24" s="220" t="s">
        <v>40</v>
      </c>
      <c r="C24" s="240">
        <v>6</v>
      </c>
      <c r="D24" s="240">
        <v>3</v>
      </c>
      <c r="E24" s="240">
        <v>1</v>
      </c>
      <c r="F24" s="240">
        <v>3</v>
      </c>
      <c r="G24" s="240">
        <v>0</v>
      </c>
      <c r="H24" s="241">
        <f t="shared" si="0"/>
        <v>13</v>
      </c>
      <c r="I24" s="156"/>
      <c r="J24" s="82"/>
      <c r="K24" s="197">
        <v>47</v>
      </c>
      <c r="L24" s="220" t="s">
        <v>28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1">
        <f t="shared" si="2"/>
        <v>0</v>
      </c>
      <c r="S24" s="443"/>
      <c r="T24" s="258">
        <v>2</v>
      </c>
      <c r="U24" s="155" t="s">
        <v>42</v>
      </c>
      <c r="V24" s="92">
        <v>7</v>
      </c>
      <c r="W24" s="92">
        <v>0</v>
      </c>
      <c r="X24" s="92">
        <v>4</v>
      </c>
      <c r="Y24" s="92">
        <v>4</v>
      </c>
      <c r="Z24" s="92">
        <v>0</v>
      </c>
      <c r="AA24" s="94">
        <f>SUM(V24,W24,X24,Y24,Z24)</f>
        <v>15</v>
      </c>
      <c r="AB24" s="252"/>
      <c r="AC24" s="82"/>
      <c r="AD24" s="253"/>
      <c r="AE24" s="253"/>
      <c r="AF24" s="253"/>
      <c r="AG24" s="253"/>
      <c r="AH24" s="253"/>
      <c r="AI24" s="253"/>
      <c r="AJ24" s="253"/>
      <c r="AK24" s="257"/>
      <c r="AL24" s="443"/>
    </row>
    <row r="25" spans="1:38" ht="15" customHeight="1">
      <c r="A25" s="197">
        <v>19</v>
      </c>
      <c r="B25" s="220" t="s">
        <v>44</v>
      </c>
      <c r="C25" s="240">
        <v>3</v>
      </c>
      <c r="D25" s="240">
        <v>1</v>
      </c>
      <c r="E25" s="240">
        <v>6</v>
      </c>
      <c r="F25" s="240">
        <v>3</v>
      </c>
      <c r="G25" s="240">
        <v>0</v>
      </c>
      <c r="H25" s="241">
        <f t="shared" si="0"/>
        <v>13</v>
      </c>
      <c r="I25" s="157"/>
      <c r="K25" s="197">
        <v>48</v>
      </c>
      <c r="L25" s="220" t="s">
        <v>94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1">
        <f t="shared" si="2"/>
        <v>0</v>
      </c>
      <c r="S25" s="443"/>
      <c r="T25" s="258">
        <v>3</v>
      </c>
      <c r="U25" s="155" t="s">
        <v>49</v>
      </c>
      <c r="V25" s="92">
        <v>9</v>
      </c>
      <c r="W25" s="92">
        <v>3</v>
      </c>
      <c r="X25" s="92">
        <v>1</v>
      </c>
      <c r="Y25" s="92">
        <v>0</v>
      </c>
      <c r="Z25" s="92">
        <v>0</v>
      </c>
      <c r="AA25" s="94">
        <f>SUM(V25,W25,X25,Y25,Z25)</f>
        <v>13</v>
      </c>
      <c r="AB25" s="252"/>
      <c r="AC25" s="82"/>
      <c r="AD25" s="253"/>
      <c r="AE25" s="253"/>
      <c r="AF25" s="253"/>
      <c r="AG25" s="253"/>
      <c r="AH25" s="253"/>
      <c r="AI25" s="253"/>
      <c r="AJ25" s="253"/>
      <c r="AK25" s="257"/>
      <c r="AL25" s="443"/>
    </row>
    <row r="26" spans="1:38" ht="15" customHeight="1">
      <c r="A26" s="197">
        <v>20</v>
      </c>
      <c r="B26" s="220" t="s">
        <v>57</v>
      </c>
      <c r="C26" s="240">
        <v>6</v>
      </c>
      <c r="D26" s="240">
        <v>0</v>
      </c>
      <c r="E26" s="240">
        <v>7</v>
      </c>
      <c r="F26" s="240">
        <v>0</v>
      </c>
      <c r="G26" s="240">
        <v>0</v>
      </c>
      <c r="H26" s="241">
        <f t="shared" si="0"/>
        <v>13</v>
      </c>
      <c r="I26" s="157"/>
      <c r="K26" s="197">
        <v>49</v>
      </c>
      <c r="L26" s="220" t="s">
        <v>30</v>
      </c>
      <c r="M26" s="240">
        <v>0</v>
      </c>
      <c r="N26" s="240">
        <v>0</v>
      </c>
      <c r="O26" s="240">
        <v>0</v>
      </c>
      <c r="P26" s="240">
        <v>0</v>
      </c>
      <c r="Q26" s="240">
        <v>0</v>
      </c>
      <c r="R26" s="241">
        <f t="shared" si="2"/>
        <v>0</v>
      </c>
      <c r="S26" s="443"/>
      <c r="T26" s="454">
        <v>4</v>
      </c>
      <c r="U26" s="155" t="s">
        <v>32</v>
      </c>
      <c r="V26" s="92">
        <v>0</v>
      </c>
      <c r="W26" s="92">
        <v>5</v>
      </c>
      <c r="X26" s="92">
        <v>1</v>
      </c>
      <c r="Y26" s="92">
        <v>3</v>
      </c>
      <c r="Z26" s="92">
        <v>0</v>
      </c>
      <c r="AA26" s="94">
        <f>SUM(V26,W26,X26,Y26,Z26)</f>
        <v>9</v>
      </c>
      <c r="AB26" s="252"/>
      <c r="AC26" s="82"/>
      <c r="AD26" s="253"/>
      <c r="AE26" s="253"/>
      <c r="AF26" s="253"/>
      <c r="AG26" s="253"/>
      <c r="AH26" s="253"/>
      <c r="AI26" s="253"/>
      <c r="AJ26" s="253"/>
      <c r="AK26" s="257"/>
      <c r="AL26" s="443"/>
    </row>
    <row r="27" spans="1:38" ht="15" customHeight="1">
      <c r="A27" s="197">
        <v>21</v>
      </c>
      <c r="B27" s="220" t="s">
        <v>43</v>
      </c>
      <c r="C27" s="240">
        <v>3</v>
      </c>
      <c r="D27" s="240">
        <v>0</v>
      </c>
      <c r="E27" s="240">
        <v>1</v>
      </c>
      <c r="F27" s="240">
        <v>3</v>
      </c>
      <c r="G27" s="240">
        <v>5</v>
      </c>
      <c r="H27" s="241">
        <f t="shared" si="0"/>
        <v>12</v>
      </c>
      <c r="I27" s="157"/>
      <c r="K27" s="197">
        <v>50</v>
      </c>
      <c r="L27" s="220" t="s">
        <v>34</v>
      </c>
      <c r="M27" s="240">
        <v>0</v>
      </c>
      <c r="N27" s="240">
        <v>0</v>
      </c>
      <c r="O27" s="240">
        <v>0</v>
      </c>
      <c r="P27" s="240">
        <v>0</v>
      </c>
      <c r="Q27" s="240">
        <v>0</v>
      </c>
      <c r="R27" s="241">
        <f t="shared" si="2"/>
        <v>0</v>
      </c>
      <c r="S27" s="443"/>
      <c r="T27" s="444"/>
      <c r="U27" s="445"/>
      <c r="V27" s="446"/>
      <c r="W27" s="446"/>
      <c r="X27" s="446"/>
      <c r="Y27" s="446"/>
      <c r="Z27" s="446"/>
      <c r="AA27" s="447"/>
      <c r="AB27" s="449"/>
      <c r="AC27" s="449"/>
      <c r="AD27" s="444"/>
      <c r="AE27" s="445" t="s">
        <v>390</v>
      </c>
      <c r="AF27" s="453"/>
      <c r="AG27" s="453"/>
      <c r="AH27" s="453"/>
      <c r="AI27" s="453"/>
      <c r="AJ27" s="453"/>
      <c r="AK27" s="447"/>
      <c r="AL27" s="443"/>
    </row>
    <row r="28" spans="1:38" ht="15" customHeight="1">
      <c r="A28" s="197">
        <v>22</v>
      </c>
      <c r="B28" s="220" t="s">
        <v>54</v>
      </c>
      <c r="C28" s="240">
        <v>3</v>
      </c>
      <c r="D28" s="240">
        <v>5</v>
      </c>
      <c r="E28" s="240">
        <v>0</v>
      </c>
      <c r="F28" s="240">
        <v>1</v>
      </c>
      <c r="G28" s="240">
        <v>3</v>
      </c>
      <c r="H28" s="241">
        <f t="shared" si="0"/>
        <v>12</v>
      </c>
      <c r="I28" s="157"/>
      <c r="K28" s="197">
        <v>51</v>
      </c>
      <c r="L28" s="220" t="s">
        <v>35</v>
      </c>
      <c r="M28" s="240">
        <v>0</v>
      </c>
      <c r="N28" s="240">
        <v>0</v>
      </c>
      <c r="O28" s="240">
        <v>0</v>
      </c>
      <c r="P28" s="240">
        <v>0</v>
      </c>
      <c r="Q28" s="240">
        <v>0</v>
      </c>
      <c r="R28" s="241">
        <f t="shared" si="2"/>
        <v>0</v>
      </c>
      <c r="S28" s="443"/>
      <c r="T28" s="444"/>
      <c r="U28" s="445"/>
      <c r="V28" s="446"/>
      <c r="W28" s="446"/>
      <c r="X28" s="446"/>
      <c r="Y28" s="446"/>
      <c r="Z28" s="446"/>
      <c r="AA28" s="447"/>
      <c r="AB28" s="449"/>
      <c r="AC28" s="449"/>
      <c r="AD28" s="444"/>
      <c r="AE28" s="445" t="s">
        <v>391</v>
      </c>
      <c r="AF28" s="446"/>
      <c r="AG28" s="446"/>
      <c r="AH28" s="446"/>
      <c r="AI28" s="446"/>
      <c r="AJ28" s="446"/>
      <c r="AK28" s="447"/>
      <c r="AL28" s="443"/>
    </row>
    <row r="29" spans="1:37" ht="15" customHeight="1">
      <c r="A29" s="197">
        <v>23</v>
      </c>
      <c r="B29" s="220" t="s">
        <v>55</v>
      </c>
      <c r="C29" s="240">
        <v>1</v>
      </c>
      <c r="D29" s="240">
        <v>0</v>
      </c>
      <c r="E29" s="240">
        <v>4</v>
      </c>
      <c r="F29" s="240">
        <v>6</v>
      </c>
      <c r="G29" s="240">
        <v>1</v>
      </c>
      <c r="H29" s="241">
        <f t="shared" si="0"/>
        <v>12</v>
      </c>
      <c r="I29" s="157"/>
      <c r="K29" s="197">
        <v>52</v>
      </c>
      <c r="L29" s="220" t="s">
        <v>36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1">
        <f t="shared" si="2"/>
        <v>0</v>
      </c>
      <c r="S29" s="443"/>
      <c r="T29" s="247"/>
      <c r="U29" s="181"/>
      <c r="V29" s="248"/>
      <c r="W29" s="248"/>
      <c r="X29" s="248"/>
      <c r="Y29" s="248"/>
      <c r="Z29" s="248"/>
      <c r="AA29" s="249"/>
      <c r="AB29" s="80"/>
      <c r="AC29" s="80"/>
      <c r="AD29" s="247"/>
      <c r="AE29" s="181"/>
      <c r="AF29" s="248"/>
      <c r="AG29" s="248"/>
      <c r="AH29" s="248"/>
      <c r="AI29" s="248"/>
      <c r="AJ29" s="248"/>
      <c r="AK29" s="249"/>
    </row>
    <row r="30" spans="1:19" ht="15" customHeight="1">
      <c r="A30" s="197">
        <v>24</v>
      </c>
      <c r="B30" s="220" t="s">
        <v>98</v>
      </c>
      <c r="C30" s="240">
        <v>5</v>
      </c>
      <c r="D30" s="240">
        <v>1</v>
      </c>
      <c r="E30" s="240">
        <v>0</v>
      </c>
      <c r="F30" s="240">
        <v>6</v>
      </c>
      <c r="G30" s="240">
        <v>0</v>
      </c>
      <c r="H30" s="241">
        <f t="shared" si="0"/>
        <v>12</v>
      </c>
      <c r="I30" s="157"/>
      <c r="K30" s="197">
        <v>53</v>
      </c>
      <c r="L30" s="220" t="s">
        <v>37</v>
      </c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1">
        <f t="shared" si="2"/>
        <v>0</v>
      </c>
      <c r="S30" s="443"/>
    </row>
    <row r="31" spans="1:19" ht="15" customHeight="1">
      <c r="A31" s="197">
        <v>25</v>
      </c>
      <c r="B31" s="220" t="s">
        <v>88</v>
      </c>
      <c r="C31" s="240">
        <v>1</v>
      </c>
      <c r="D31" s="240">
        <v>3</v>
      </c>
      <c r="E31" s="240">
        <v>5</v>
      </c>
      <c r="F31" s="240">
        <v>3</v>
      </c>
      <c r="G31" s="240">
        <v>0</v>
      </c>
      <c r="H31" s="241">
        <f t="shared" si="0"/>
        <v>12</v>
      </c>
      <c r="I31" s="157"/>
      <c r="K31" s="197">
        <v>54</v>
      </c>
      <c r="L31" s="220" t="s">
        <v>39</v>
      </c>
      <c r="M31" s="242">
        <v>0</v>
      </c>
      <c r="N31" s="242">
        <v>0</v>
      </c>
      <c r="O31" s="242">
        <v>0</v>
      </c>
      <c r="P31" s="242">
        <v>0</v>
      </c>
      <c r="Q31" s="242">
        <v>0</v>
      </c>
      <c r="R31" s="241">
        <f t="shared" si="2"/>
        <v>0</v>
      </c>
      <c r="S31" s="443"/>
    </row>
    <row r="32" spans="1:19" ht="15" customHeight="1">
      <c r="A32" s="197">
        <v>26</v>
      </c>
      <c r="B32" s="220" t="s">
        <v>75</v>
      </c>
      <c r="C32" s="240">
        <v>3</v>
      </c>
      <c r="D32" s="240">
        <v>3</v>
      </c>
      <c r="E32" s="240">
        <v>0</v>
      </c>
      <c r="F32" s="240">
        <v>5</v>
      </c>
      <c r="G32" s="240">
        <v>0</v>
      </c>
      <c r="H32" s="241">
        <f t="shared" si="0"/>
        <v>11</v>
      </c>
      <c r="I32" s="157"/>
      <c r="K32" s="197">
        <v>55</v>
      </c>
      <c r="L32" s="220" t="s">
        <v>41</v>
      </c>
      <c r="M32" s="240">
        <v>0</v>
      </c>
      <c r="N32" s="240">
        <v>0</v>
      </c>
      <c r="O32" s="240">
        <v>0</v>
      </c>
      <c r="P32" s="240">
        <v>0</v>
      </c>
      <c r="Q32" s="240">
        <v>0</v>
      </c>
      <c r="R32" s="241">
        <f t="shared" si="2"/>
        <v>0</v>
      </c>
      <c r="S32" s="443"/>
    </row>
    <row r="33" spans="1:19" ht="15" customHeight="1">
      <c r="A33" s="197">
        <v>27</v>
      </c>
      <c r="B33" s="220" t="s">
        <v>64</v>
      </c>
      <c r="C33" s="240">
        <v>3</v>
      </c>
      <c r="D33" s="240">
        <v>3</v>
      </c>
      <c r="E33" s="240">
        <v>0</v>
      </c>
      <c r="F33" s="240">
        <v>3</v>
      </c>
      <c r="G33" s="240">
        <v>0</v>
      </c>
      <c r="H33" s="241">
        <f t="shared" si="0"/>
        <v>9</v>
      </c>
      <c r="I33" s="157"/>
      <c r="K33" s="197">
        <v>56</v>
      </c>
      <c r="L33" s="220" t="s">
        <v>45</v>
      </c>
      <c r="M33" s="240">
        <v>0</v>
      </c>
      <c r="N33" s="240">
        <v>0</v>
      </c>
      <c r="O33" s="240">
        <v>0</v>
      </c>
      <c r="P33" s="240">
        <v>0</v>
      </c>
      <c r="Q33" s="240">
        <v>0</v>
      </c>
      <c r="R33" s="241">
        <f t="shared" si="2"/>
        <v>0</v>
      </c>
      <c r="S33" s="443"/>
    </row>
    <row r="34" spans="1:19" ht="15" customHeight="1">
      <c r="A34" s="197">
        <v>28</v>
      </c>
      <c r="B34" s="220" t="s">
        <v>46</v>
      </c>
      <c r="C34" s="240">
        <v>3</v>
      </c>
      <c r="D34" s="240">
        <v>5</v>
      </c>
      <c r="E34" s="240">
        <v>1</v>
      </c>
      <c r="F34" s="240">
        <v>0</v>
      </c>
      <c r="G34" s="240">
        <v>0</v>
      </c>
      <c r="H34" s="241">
        <f t="shared" si="0"/>
        <v>9</v>
      </c>
      <c r="I34" s="157"/>
      <c r="K34" s="197">
        <v>57</v>
      </c>
      <c r="L34" s="220" t="s">
        <v>48</v>
      </c>
      <c r="M34" s="240">
        <v>0</v>
      </c>
      <c r="N34" s="240">
        <v>0</v>
      </c>
      <c r="O34" s="240">
        <v>0</v>
      </c>
      <c r="P34" s="240">
        <v>0</v>
      </c>
      <c r="Q34" s="240">
        <v>0</v>
      </c>
      <c r="R34" s="241">
        <f t="shared" si="2"/>
        <v>0</v>
      </c>
      <c r="S34" s="443"/>
    </row>
    <row r="35" spans="1:19" ht="15" customHeight="1">
      <c r="A35" s="197">
        <v>29</v>
      </c>
      <c r="B35" s="220" t="s">
        <v>77</v>
      </c>
      <c r="C35" s="240">
        <v>0</v>
      </c>
      <c r="D35" s="240">
        <v>3</v>
      </c>
      <c r="E35" s="240">
        <v>0</v>
      </c>
      <c r="F35" s="240">
        <v>0</v>
      </c>
      <c r="G35" s="240">
        <v>5</v>
      </c>
      <c r="H35" s="241">
        <f t="shared" si="0"/>
        <v>8</v>
      </c>
      <c r="I35" s="157"/>
      <c r="K35" s="197">
        <v>58</v>
      </c>
      <c r="L35" s="220" t="s">
        <v>53</v>
      </c>
      <c r="M35" s="240">
        <v>0</v>
      </c>
      <c r="N35" s="240">
        <v>0</v>
      </c>
      <c r="O35" s="240">
        <v>0</v>
      </c>
      <c r="P35" s="240">
        <v>0</v>
      </c>
      <c r="Q35" s="240">
        <v>0</v>
      </c>
      <c r="R35" s="241">
        <f t="shared" si="2"/>
        <v>0</v>
      </c>
      <c r="S35" s="443"/>
    </row>
    <row r="36" spans="1:19" ht="15" customHeight="1">
      <c r="A36" s="197">
        <v>30</v>
      </c>
      <c r="B36" s="220" t="s">
        <v>92</v>
      </c>
      <c r="C36" s="240">
        <v>3</v>
      </c>
      <c r="D36" s="240">
        <v>3</v>
      </c>
      <c r="E36" s="240">
        <v>1</v>
      </c>
      <c r="F36" s="240">
        <v>1</v>
      </c>
      <c r="G36" s="240">
        <v>0</v>
      </c>
      <c r="H36" s="241">
        <f t="shared" si="0"/>
        <v>8</v>
      </c>
      <c r="I36" s="157"/>
      <c r="K36" s="197">
        <v>59</v>
      </c>
      <c r="L36" s="220" t="s">
        <v>96</v>
      </c>
      <c r="M36" s="240">
        <v>0</v>
      </c>
      <c r="N36" s="240">
        <v>0</v>
      </c>
      <c r="O36" s="240">
        <v>0</v>
      </c>
      <c r="P36" s="240">
        <v>0</v>
      </c>
      <c r="Q36" s="240">
        <v>0</v>
      </c>
      <c r="R36" s="241">
        <f t="shared" si="2"/>
        <v>0</v>
      </c>
      <c r="S36" s="443"/>
    </row>
    <row r="37" spans="1:19" ht="15" customHeight="1">
      <c r="A37" s="197">
        <v>31</v>
      </c>
      <c r="B37" s="220" t="s">
        <v>61</v>
      </c>
      <c r="C37" s="240">
        <v>0</v>
      </c>
      <c r="D37" s="240">
        <v>1</v>
      </c>
      <c r="E37" s="240">
        <v>1</v>
      </c>
      <c r="F37" s="240">
        <v>0</v>
      </c>
      <c r="G37" s="240">
        <v>5</v>
      </c>
      <c r="H37" s="241">
        <f t="shared" si="0"/>
        <v>7</v>
      </c>
      <c r="I37" s="157"/>
      <c r="K37" s="197">
        <v>60</v>
      </c>
      <c r="L37" s="220" t="s">
        <v>58</v>
      </c>
      <c r="M37" s="240">
        <v>0</v>
      </c>
      <c r="N37" s="240">
        <v>0</v>
      </c>
      <c r="O37" s="240">
        <v>0</v>
      </c>
      <c r="P37" s="240">
        <v>0</v>
      </c>
      <c r="Q37" s="240">
        <v>0</v>
      </c>
      <c r="R37" s="241">
        <f t="shared" si="2"/>
        <v>0</v>
      </c>
      <c r="S37" s="443"/>
    </row>
    <row r="38" spans="1:19" ht="15" customHeight="1">
      <c r="A38" s="197">
        <v>32</v>
      </c>
      <c r="B38" s="220" t="s">
        <v>68</v>
      </c>
      <c r="C38" s="240">
        <v>0</v>
      </c>
      <c r="D38" s="240">
        <v>4</v>
      </c>
      <c r="E38" s="240">
        <v>0</v>
      </c>
      <c r="F38" s="240">
        <v>3</v>
      </c>
      <c r="G38" s="240">
        <v>0</v>
      </c>
      <c r="H38" s="241">
        <f t="shared" si="0"/>
        <v>7</v>
      </c>
      <c r="I38" s="157"/>
      <c r="K38" s="197">
        <v>61</v>
      </c>
      <c r="L38" s="220" t="s">
        <v>59</v>
      </c>
      <c r="M38" s="240">
        <v>0</v>
      </c>
      <c r="N38" s="240">
        <v>0</v>
      </c>
      <c r="O38" s="240">
        <v>0</v>
      </c>
      <c r="P38" s="240">
        <v>0</v>
      </c>
      <c r="Q38" s="240">
        <v>0</v>
      </c>
      <c r="R38" s="241">
        <f t="shared" si="2"/>
        <v>0</v>
      </c>
      <c r="S38" s="443"/>
    </row>
    <row r="39" spans="1:19" ht="15" customHeight="1">
      <c r="A39" s="197">
        <v>33</v>
      </c>
      <c r="B39" s="220" t="s">
        <v>47</v>
      </c>
      <c r="C39" s="240">
        <v>3</v>
      </c>
      <c r="D39" s="240">
        <v>3</v>
      </c>
      <c r="E39" s="240">
        <v>1</v>
      </c>
      <c r="F39" s="240">
        <v>0</v>
      </c>
      <c r="G39" s="240">
        <v>0</v>
      </c>
      <c r="H39" s="241">
        <f t="shared" si="0"/>
        <v>7</v>
      </c>
      <c r="I39" s="157"/>
      <c r="K39" s="197">
        <v>62</v>
      </c>
      <c r="L39" s="220" t="s">
        <v>65</v>
      </c>
      <c r="M39" s="240">
        <v>0</v>
      </c>
      <c r="N39" s="240">
        <v>0</v>
      </c>
      <c r="O39" s="240">
        <v>0</v>
      </c>
      <c r="P39" s="240">
        <v>0</v>
      </c>
      <c r="Q39" s="240">
        <v>0</v>
      </c>
      <c r="R39" s="241">
        <f t="shared" si="2"/>
        <v>0</v>
      </c>
      <c r="S39" s="443"/>
    </row>
    <row r="40" spans="1:19" ht="15" customHeight="1">
      <c r="A40" s="197">
        <v>34</v>
      </c>
      <c r="B40" s="220" t="s">
        <v>79</v>
      </c>
      <c r="C40" s="240">
        <v>6</v>
      </c>
      <c r="D40" s="240">
        <v>1</v>
      </c>
      <c r="E40" s="240">
        <v>0</v>
      </c>
      <c r="F40" s="240">
        <v>0</v>
      </c>
      <c r="G40" s="240">
        <v>0</v>
      </c>
      <c r="H40" s="241">
        <f t="shared" si="0"/>
        <v>7</v>
      </c>
      <c r="I40" s="157"/>
      <c r="K40" s="197">
        <v>63</v>
      </c>
      <c r="L40" s="220" t="s">
        <v>73</v>
      </c>
      <c r="M40" s="240">
        <v>0</v>
      </c>
      <c r="N40" s="240">
        <v>0</v>
      </c>
      <c r="O40" s="240">
        <v>0</v>
      </c>
      <c r="P40" s="240">
        <v>0</v>
      </c>
      <c r="Q40" s="240">
        <v>0</v>
      </c>
      <c r="R40" s="241">
        <f t="shared" si="2"/>
        <v>0</v>
      </c>
      <c r="S40" s="443"/>
    </row>
    <row r="41" spans="1:19" ht="15" customHeight="1">
      <c r="A41" s="197">
        <v>35</v>
      </c>
      <c r="B41" s="220" t="s">
        <v>50</v>
      </c>
      <c r="C41" s="240">
        <v>0</v>
      </c>
      <c r="D41" s="240">
        <v>1</v>
      </c>
      <c r="E41" s="240">
        <v>0</v>
      </c>
      <c r="F41" s="240">
        <v>0</v>
      </c>
      <c r="G41" s="240">
        <v>5</v>
      </c>
      <c r="H41" s="241">
        <f t="shared" si="0"/>
        <v>6</v>
      </c>
      <c r="I41" s="157"/>
      <c r="K41" s="197">
        <v>64</v>
      </c>
      <c r="L41" s="220" t="s">
        <v>74</v>
      </c>
      <c r="M41" s="240">
        <v>0</v>
      </c>
      <c r="N41" s="240">
        <v>0</v>
      </c>
      <c r="O41" s="240">
        <v>0</v>
      </c>
      <c r="P41" s="240">
        <v>0</v>
      </c>
      <c r="Q41" s="240">
        <v>0</v>
      </c>
      <c r="R41" s="241">
        <f t="shared" si="2"/>
        <v>0</v>
      </c>
      <c r="S41" s="443"/>
    </row>
    <row r="42" spans="1:19" ht="15" customHeight="1">
      <c r="A42" s="197">
        <v>36</v>
      </c>
      <c r="B42" s="220" t="s">
        <v>56</v>
      </c>
      <c r="C42" s="240">
        <v>6</v>
      </c>
      <c r="D42" s="240">
        <v>0</v>
      </c>
      <c r="E42" s="240">
        <v>0</v>
      </c>
      <c r="F42" s="240">
        <v>0</v>
      </c>
      <c r="G42" s="240">
        <v>0</v>
      </c>
      <c r="H42" s="241">
        <f t="shared" si="0"/>
        <v>6</v>
      </c>
      <c r="I42" s="158"/>
      <c r="K42" s="197">
        <v>65</v>
      </c>
      <c r="L42" s="220" t="s">
        <v>76</v>
      </c>
      <c r="M42" s="240">
        <v>0</v>
      </c>
      <c r="N42" s="240">
        <v>0</v>
      </c>
      <c r="O42" s="240">
        <v>0</v>
      </c>
      <c r="P42" s="240">
        <v>0</v>
      </c>
      <c r="Q42" s="240">
        <v>0</v>
      </c>
      <c r="R42" s="241">
        <f t="shared" si="2"/>
        <v>0</v>
      </c>
      <c r="S42" s="443"/>
    </row>
    <row r="43" spans="1:19" ht="15" customHeight="1">
      <c r="A43" s="197">
        <v>37</v>
      </c>
      <c r="B43" s="220" t="s">
        <v>66</v>
      </c>
      <c r="C43" s="240">
        <v>3</v>
      </c>
      <c r="D43" s="240">
        <v>3</v>
      </c>
      <c r="E43" s="240">
        <v>0</v>
      </c>
      <c r="F43" s="240">
        <v>0</v>
      </c>
      <c r="G43" s="240">
        <v>0</v>
      </c>
      <c r="H43" s="241">
        <f t="shared" si="0"/>
        <v>6</v>
      </c>
      <c r="I43" s="158"/>
      <c r="K43" s="197">
        <v>66</v>
      </c>
      <c r="L43" s="220" t="s">
        <v>80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1">
        <f t="shared" si="2"/>
        <v>0</v>
      </c>
      <c r="S43" s="443"/>
    </row>
    <row r="44" spans="1:19" ht="15" customHeight="1">
      <c r="A44" s="197">
        <v>38</v>
      </c>
      <c r="B44" s="220" t="s">
        <v>82</v>
      </c>
      <c r="C44" s="240">
        <v>3</v>
      </c>
      <c r="D44" s="240">
        <v>3</v>
      </c>
      <c r="E44" s="240">
        <v>0</v>
      </c>
      <c r="F44" s="240">
        <v>0</v>
      </c>
      <c r="G44" s="240">
        <v>0</v>
      </c>
      <c r="H44" s="241">
        <f t="shared" si="0"/>
        <v>6</v>
      </c>
      <c r="I44" s="158"/>
      <c r="K44" s="197">
        <v>67</v>
      </c>
      <c r="L44" s="220" t="s">
        <v>81</v>
      </c>
      <c r="M44" s="240">
        <v>0</v>
      </c>
      <c r="N44" s="240">
        <v>0</v>
      </c>
      <c r="O44" s="240">
        <v>0</v>
      </c>
      <c r="P44" s="240">
        <v>0</v>
      </c>
      <c r="Q44" s="240">
        <v>0</v>
      </c>
      <c r="R44" s="241">
        <f t="shared" si="2"/>
        <v>0</v>
      </c>
      <c r="S44" s="443"/>
    </row>
    <row r="45" spans="1:19" ht="15" customHeight="1">
      <c r="A45" s="197">
        <v>39</v>
      </c>
      <c r="B45" s="243" t="s">
        <v>33</v>
      </c>
      <c r="C45" s="244">
        <v>5</v>
      </c>
      <c r="D45" s="244">
        <v>0</v>
      </c>
      <c r="E45" s="244">
        <v>0</v>
      </c>
      <c r="F45" s="244">
        <v>0</v>
      </c>
      <c r="G45" s="244">
        <v>0</v>
      </c>
      <c r="H45" s="245">
        <f t="shared" si="0"/>
        <v>5</v>
      </c>
      <c r="I45" s="158"/>
      <c r="K45" s="197">
        <v>68</v>
      </c>
      <c r="L45" s="220" t="s">
        <v>105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1">
        <f t="shared" si="2"/>
        <v>0</v>
      </c>
      <c r="S45" s="443"/>
    </row>
    <row r="46" spans="1:19" ht="15" customHeight="1">
      <c r="A46" s="246">
        <v>40</v>
      </c>
      <c r="B46" s="220" t="s">
        <v>89</v>
      </c>
      <c r="C46" s="240">
        <v>1</v>
      </c>
      <c r="D46" s="240">
        <v>0</v>
      </c>
      <c r="E46" s="240">
        <v>0</v>
      </c>
      <c r="F46" s="240">
        <v>0</v>
      </c>
      <c r="G46" s="240">
        <v>3</v>
      </c>
      <c r="H46" s="241">
        <f t="shared" si="0"/>
        <v>4</v>
      </c>
      <c r="I46" s="158"/>
      <c r="K46" s="197">
        <v>69</v>
      </c>
      <c r="L46" s="220" t="s">
        <v>83</v>
      </c>
      <c r="M46" s="240">
        <v>0</v>
      </c>
      <c r="N46" s="240">
        <v>0</v>
      </c>
      <c r="O46" s="240">
        <v>0</v>
      </c>
      <c r="P46" s="240">
        <v>0</v>
      </c>
      <c r="Q46" s="240">
        <v>0</v>
      </c>
      <c r="R46" s="241">
        <f t="shared" si="2"/>
        <v>0</v>
      </c>
      <c r="S46" s="443"/>
    </row>
    <row r="47" spans="1:19" ht="15" customHeight="1">
      <c r="A47" s="247"/>
      <c r="B47" s="181"/>
      <c r="C47" s="248"/>
      <c r="D47" s="248"/>
      <c r="E47" s="248"/>
      <c r="F47" s="248"/>
      <c r="G47" s="248"/>
      <c r="H47" s="249"/>
      <c r="I47" s="250"/>
      <c r="K47" s="197">
        <v>70</v>
      </c>
      <c r="L47" s="220" t="s">
        <v>84</v>
      </c>
      <c r="M47" s="240">
        <v>0</v>
      </c>
      <c r="N47" s="240">
        <v>0</v>
      </c>
      <c r="O47" s="240">
        <v>0</v>
      </c>
      <c r="P47" s="240">
        <v>0</v>
      </c>
      <c r="Q47" s="240">
        <v>0</v>
      </c>
      <c r="R47" s="241">
        <f t="shared" si="2"/>
        <v>0</v>
      </c>
      <c r="S47" s="443"/>
    </row>
    <row r="48" spans="1:19" ht="15" customHeight="1">
      <c r="A48" s="247"/>
      <c r="B48" s="181"/>
      <c r="C48" s="248"/>
      <c r="D48" s="248"/>
      <c r="E48" s="248"/>
      <c r="F48" s="248"/>
      <c r="G48" s="248"/>
      <c r="H48" s="249"/>
      <c r="I48" s="250"/>
      <c r="K48" s="197">
        <v>71</v>
      </c>
      <c r="L48" s="220" t="s">
        <v>85</v>
      </c>
      <c r="M48" s="240">
        <v>0</v>
      </c>
      <c r="N48" s="240">
        <v>0</v>
      </c>
      <c r="O48" s="240">
        <v>0</v>
      </c>
      <c r="P48" s="240">
        <v>0</v>
      </c>
      <c r="Q48" s="240">
        <v>0</v>
      </c>
      <c r="R48" s="241">
        <f t="shared" si="2"/>
        <v>0</v>
      </c>
      <c r="S48" s="443"/>
    </row>
    <row r="49" spans="1:19" ht="15" customHeight="1">
      <c r="A49" s="247"/>
      <c r="B49" s="181"/>
      <c r="C49" s="248"/>
      <c r="D49" s="248"/>
      <c r="E49" s="248"/>
      <c r="F49" s="248"/>
      <c r="G49" s="248"/>
      <c r="H49" s="249"/>
      <c r="I49" s="250"/>
      <c r="K49" s="197">
        <v>72</v>
      </c>
      <c r="L49" s="220" t="s">
        <v>86</v>
      </c>
      <c r="M49" s="240">
        <v>0</v>
      </c>
      <c r="N49" s="240">
        <v>0</v>
      </c>
      <c r="O49" s="240">
        <v>0</v>
      </c>
      <c r="P49" s="240">
        <v>0</v>
      </c>
      <c r="Q49" s="240">
        <v>0</v>
      </c>
      <c r="R49" s="241">
        <f t="shared" si="2"/>
        <v>0</v>
      </c>
      <c r="S49" s="443"/>
    </row>
    <row r="50" spans="1:19" ht="15" customHeight="1">
      <c r="A50" s="247"/>
      <c r="B50" s="181"/>
      <c r="C50" s="248"/>
      <c r="D50" s="248"/>
      <c r="E50" s="248"/>
      <c r="F50" s="248"/>
      <c r="G50" s="248"/>
      <c r="H50" s="249"/>
      <c r="I50" s="250"/>
      <c r="K50" s="197">
        <v>73</v>
      </c>
      <c r="L50" s="220" t="s">
        <v>90</v>
      </c>
      <c r="M50" s="240">
        <v>0</v>
      </c>
      <c r="N50" s="240">
        <v>0</v>
      </c>
      <c r="O50" s="240">
        <v>0</v>
      </c>
      <c r="P50" s="240">
        <v>0</v>
      </c>
      <c r="Q50" s="240">
        <v>0</v>
      </c>
      <c r="R50" s="241">
        <f t="shared" si="2"/>
        <v>0</v>
      </c>
      <c r="S50" s="443"/>
    </row>
    <row r="51" spans="1:19" ht="15" customHeight="1">
      <c r="A51" s="247"/>
      <c r="B51" s="181"/>
      <c r="C51" s="248"/>
      <c r="D51" s="248"/>
      <c r="E51" s="248"/>
      <c r="F51" s="248"/>
      <c r="G51" s="248"/>
      <c r="H51" s="249"/>
      <c r="I51" s="250"/>
      <c r="K51" s="197">
        <v>74</v>
      </c>
      <c r="L51" s="220" t="s">
        <v>93</v>
      </c>
      <c r="M51" s="240">
        <v>0</v>
      </c>
      <c r="N51" s="240">
        <v>0</v>
      </c>
      <c r="O51" s="240">
        <v>0</v>
      </c>
      <c r="P51" s="240">
        <v>0</v>
      </c>
      <c r="Q51" s="240">
        <v>0</v>
      </c>
      <c r="R51" s="241">
        <f t="shared" si="2"/>
        <v>0</v>
      </c>
      <c r="S51" s="443"/>
    </row>
    <row r="52" spans="1:19" ht="15" customHeight="1">
      <c r="A52" s="247"/>
      <c r="B52" s="181"/>
      <c r="C52" s="248"/>
      <c r="D52" s="248"/>
      <c r="E52" s="248"/>
      <c r="F52" s="248"/>
      <c r="G52" s="248"/>
      <c r="H52" s="249"/>
      <c r="I52" s="250"/>
      <c r="S52" s="443"/>
    </row>
    <row r="53" spans="1:9" ht="15" customHeight="1">
      <c r="A53" s="247"/>
      <c r="B53" s="181"/>
      <c r="C53" s="248"/>
      <c r="D53" s="248"/>
      <c r="E53" s="248"/>
      <c r="F53" s="248"/>
      <c r="G53" s="248"/>
      <c r="H53" s="249"/>
      <c r="I53" s="250"/>
    </row>
    <row r="54" spans="1:9" ht="15" customHeight="1">
      <c r="A54" s="247"/>
      <c r="B54" s="181"/>
      <c r="C54" s="251"/>
      <c r="D54" s="251"/>
      <c r="E54" s="251"/>
      <c r="F54" s="251"/>
      <c r="G54" s="251"/>
      <c r="H54" s="249"/>
      <c r="I54" s="250"/>
    </row>
    <row r="55" spans="1:9" ht="15" customHeight="1">
      <c r="A55" s="247"/>
      <c r="B55" s="181"/>
      <c r="C55" s="248"/>
      <c r="D55" s="248"/>
      <c r="E55" s="248"/>
      <c r="F55" s="248"/>
      <c r="G55" s="248"/>
      <c r="H55" s="249"/>
      <c r="I55" s="250"/>
    </row>
    <row r="56" spans="1:9" ht="15" customHeight="1">
      <c r="A56" s="247"/>
      <c r="B56" s="181"/>
      <c r="C56" s="248"/>
      <c r="D56" s="248"/>
      <c r="E56" s="248"/>
      <c r="F56" s="248"/>
      <c r="G56" s="248"/>
      <c r="H56" s="249"/>
      <c r="I56" s="250"/>
    </row>
    <row r="57" spans="1:9" ht="15" customHeight="1">
      <c r="A57" s="247"/>
      <c r="B57" s="181"/>
      <c r="C57" s="248"/>
      <c r="D57" s="248"/>
      <c r="E57" s="248"/>
      <c r="F57" s="248"/>
      <c r="G57" s="248"/>
      <c r="H57" s="249"/>
      <c r="I57" s="250"/>
    </row>
    <row r="58" spans="1:9" ht="15" customHeight="1">
      <c r="A58" s="247"/>
      <c r="B58" s="181"/>
      <c r="C58" s="248"/>
      <c r="D58" s="248"/>
      <c r="E58" s="248"/>
      <c r="F58" s="248"/>
      <c r="G58" s="248"/>
      <c r="H58" s="249"/>
      <c r="I58" s="250"/>
    </row>
    <row r="59" spans="1:9" ht="15" customHeight="1">
      <c r="A59" s="247"/>
      <c r="B59" s="181"/>
      <c r="C59" s="248"/>
      <c r="D59" s="248"/>
      <c r="E59" s="248"/>
      <c r="F59" s="248"/>
      <c r="G59" s="248"/>
      <c r="H59" s="249"/>
      <c r="I59" s="250"/>
    </row>
    <row r="60" spans="1:9" ht="15" customHeight="1">
      <c r="A60" s="247"/>
      <c r="B60" s="181"/>
      <c r="C60" s="251"/>
      <c r="D60" s="251"/>
      <c r="E60" s="251"/>
      <c r="F60" s="251"/>
      <c r="G60" s="251"/>
      <c r="H60" s="249"/>
      <c r="I60" s="250"/>
    </row>
    <row r="61" spans="1:9" ht="15" customHeight="1">
      <c r="A61" s="247"/>
      <c r="B61" s="181"/>
      <c r="C61" s="248"/>
      <c r="D61" s="248"/>
      <c r="E61" s="248"/>
      <c r="F61" s="248"/>
      <c r="G61" s="248"/>
      <c r="H61" s="249"/>
      <c r="I61" s="250"/>
    </row>
    <row r="62" spans="1:9" ht="15" customHeight="1">
      <c r="A62" s="247"/>
      <c r="B62" s="181"/>
      <c r="C62" s="248"/>
      <c r="D62" s="248"/>
      <c r="E62" s="248"/>
      <c r="F62" s="248"/>
      <c r="G62" s="248"/>
      <c r="H62" s="249"/>
      <c r="I62" s="250"/>
    </row>
    <row r="63" spans="1:9" ht="15" customHeight="1">
      <c r="A63" s="247"/>
      <c r="B63" s="181"/>
      <c r="C63" s="248"/>
      <c r="D63" s="248"/>
      <c r="E63" s="248"/>
      <c r="F63" s="248"/>
      <c r="G63" s="248"/>
      <c r="H63" s="249"/>
      <c r="I63" s="250"/>
    </row>
    <row r="64" spans="1:9" ht="15" customHeight="1">
      <c r="A64" s="247"/>
      <c r="B64" s="181"/>
      <c r="C64" s="248"/>
      <c r="D64" s="248"/>
      <c r="E64" s="248"/>
      <c r="F64" s="248"/>
      <c r="G64" s="248"/>
      <c r="H64" s="249"/>
      <c r="I64" s="250"/>
    </row>
    <row r="65" spans="1:9" ht="15" customHeight="1">
      <c r="A65" s="247"/>
      <c r="B65" s="181"/>
      <c r="C65" s="248"/>
      <c r="D65" s="248"/>
      <c r="E65" s="248"/>
      <c r="F65" s="248"/>
      <c r="G65" s="248"/>
      <c r="H65" s="249"/>
      <c r="I65" s="250"/>
    </row>
    <row r="66" spans="1:9" ht="15" customHeight="1">
      <c r="A66" s="247"/>
      <c r="B66" s="181"/>
      <c r="C66" s="248"/>
      <c r="D66" s="248"/>
      <c r="E66" s="248"/>
      <c r="F66" s="248"/>
      <c r="G66" s="248"/>
      <c r="H66" s="249"/>
      <c r="I66" s="250"/>
    </row>
    <row r="67" spans="1:9" ht="15" customHeight="1">
      <c r="A67" s="247"/>
      <c r="B67" s="181"/>
      <c r="C67" s="248"/>
      <c r="D67" s="248"/>
      <c r="E67" s="248"/>
      <c r="F67" s="248"/>
      <c r="G67" s="248"/>
      <c r="H67" s="249"/>
      <c r="I67" s="250"/>
    </row>
    <row r="68" spans="1:9" ht="15" customHeight="1">
      <c r="A68" s="247"/>
      <c r="B68" s="181"/>
      <c r="C68" s="248"/>
      <c r="D68" s="248"/>
      <c r="E68" s="248"/>
      <c r="F68" s="248"/>
      <c r="G68" s="248"/>
      <c r="H68" s="249"/>
      <c r="I68" s="250"/>
    </row>
    <row r="69" spans="1:9" ht="15" customHeight="1">
      <c r="A69" s="247"/>
      <c r="B69" s="181"/>
      <c r="C69" s="248"/>
      <c r="D69" s="248"/>
      <c r="E69" s="248"/>
      <c r="F69" s="248"/>
      <c r="G69" s="248"/>
      <c r="H69" s="249"/>
      <c r="I69" s="250"/>
    </row>
    <row r="70" spans="1:9" ht="15" customHeight="1">
      <c r="A70" s="247"/>
      <c r="B70" s="181"/>
      <c r="C70" s="248"/>
      <c r="D70" s="248"/>
      <c r="E70" s="248"/>
      <c r="F70" s="248"/>
      <c r="G70" s="248"/>
      <c r="H70" s="249"/>
      <c r="I70" s="250"/>
    </row>
    <row r="71" spans="1:9" ht="15" customHeight="1">
      <c r="A71" s="247"/>
      <c r="B71" s="181"/>
      <c r="C71" s="248"/>
      <c r="D71" s="248"/>
      <c r="E71" s="248"/>
      <c r="F71" s="248"/>
      <c r="G71" s="248"/>
      <c r="H71" s="249"/>
      <c r="I71" s="250"/>
    </row>
    <row r="72" spans="1:9" ht="15" customHeight="1">
      <c r="A72" s="247"/>
      <c r="B72" s="181"/>
      <c r="C72" s="248"/>
      <c r="D72" s="248"/>
      <c r="E72" s="248"/>
      <c r="F72" s="248"/>
      <c r="G72" s="248"/>
      <c r="H72" s="249"/>
      <c r="I72" s="250"/>
    </row>
    <row r="73" spans="1:9" ht="15" customHeight="1">
      <c r="A73" s="247"/>
      <c r="B73" s="181"/>
      <c r="C73" s="248"/>
      <c r="D73" s="248"/>
      <c r="E73" s="248"/>
      <c r="F73" s="248"/>
      <c r="G73" s="248"/>
      <c r="H73" s="249"/>
      <c r="I73" s="250"/>
    </row>
    <row r="74" spans="1:9" ht="15" customHeight="1">
      <c r="A74" s="247"/>
      <c r="B74" s="181"/>
      <c r="C74" s="248"/>
      <c r="D74" s="248"/>
      <c r="E74" s="248"/>
      <c r="F74" s="248"/>
      <c r="G74" s="248"/>
      <c r="H74" s="249"/>
      <c r="I74" s="250"/>
    </row>
    <row r="75" spans="1:9" ht="15" customHeight="1">
      <c r="A75" s="247"/>
      <c r="B75" s="181"/>
      <c r="C75" s="248"/>
      <c r="D75" s="248"/>
      <c r="E75" s="248"/>
      <c r="F75" s="248"/>
      <c r="G75" s="248"/>
      <c r="H75" s="249"/>
      <c r="I75" s="250"/>
    </row>
    <row r="76" spans="1:9" ht="15" customHeight="1">
      <c r="A76" s="247"/>
      <c r="B76" s="181"/>
      <c r="C76" s="248"/>
      <c r="D76" s="248"/>
      <c r="E76" s="248"/>
      <c r="F76" s="248"/>
      <c r="G76" s="248"/>
      <c r="H76" s="249"/>
      <c r="I76" s="250"/>
    </row>
    <row r="77" spans="1:9" ht="15" customHeight="1">
      <c r="A77" s="247"/>
      <c r="B77" s="181"/>
      <c r="C77" s="248"/>
      <c r="D77" s="248"/>
      <c r="E77" s="248"/>
      <c r="F77" s="248"/>
      <c r="G77" s="248"/>
      <c r="H77" s="249"/>
      <c r="I77" s="250"/>
    </row>
    <row r="78" spans="1:9" ht="15" customHeight="1">
      <c r="A78" s="247"/>
      <c r="B78" s="181"/>
      <c r="C78" s="248"/>
      <c r="D78" s="248"/>
      <c r="E78" s="248"/>
      <c r="F78" s="248"/>
      <c r="G78" s="248"/>
      <c r="H78" s="249"/>
      <c r="I78" s="250"/>
    </row>
    <row r="79" spans="1:9" ht="15" customHeight="1">
      <c r="A79" s="247"/>
      <c r="B79" s="181"/>
      <c r="C79" s="248"/>
      <c r="D79" s="248"/>
      <c r="E79" s="248"/>
      <c r="F79" s="248"/>
      <c r="G79" s="248"/>
      <c r="H79" s="249"/>
      <c r="I79" s="250"/>
    </row>
    <row r="80" spans="1:9" ht="15" customHeight="1">
      <c r="A80" s="247"/>
      <c r="B80" s="181"/>
      <c r="C80" s="248"/>
      <c r="D80" s="248"/>
      <c r="E80" s="248"/>
      <c r="F80" s="248"/>
      <c r="G80" s="248"/>
      <c r="H80" s="249"/>
      <c r="I80" s="250"/>
    </row>
    <row r="81" spans="1:9" ht="12.75">
      <c r="A81" s="80"/>
      <c r="B81" s="80"/>
      <c r="C81" s="80"/>
      <c r="D81" s="80"/>
      <c r="E81" s="80"/>
      <c r="F81" s="80"/>
      <c r="G81" s="80"/>
      <c r="H81" s="80"/>
      <c r="I81" s="250"/>
    </row>
  </sheetData>
  <sheetProtection password="CF25" sheet="1" objects="1" scenarios="1"/>
  <mergeCells count="31">
    <mergeCell ref="L15:L17"/>
    <mergeCell ref="B5:B6"/>
    <mergeCell ref="C5:C6"/>
    <mergeCell ref="M15:M17"/>
    <mergeCell ref="N15:N17"/>
    <mergeCell ref="O15:O17"/>
    <mergeCell ref="P15:P17"/>
    <mergeCell ref="Q15:Q17"/>
    <mergeCell ref="R15:R17"/>
    <mergeCell ref="H5:H6"/>
    <mergeCell ref="D5:D6"/>
    <mergeCell ref="E5:E6"/>
    <mergeCell ref="F5:F6"/>
    <mergeCell ref="G5:G6"/>
    <mergeCell ref="B1:R4"/>
    <mergeCell ref="U1:AK4"/>
    <mergeCell ref="U5:U6"/>
    <mergeCell ref="V5:V6"/>
    <mergeCell ref="W5:W6"/>
    <mergeCell ref="X5:X6"/>
    <mergeCell ref="Y5:Y6"/>
    <mergeCell ref="Z5:Z6"/>
    <mergeCell ref="AA5:AA6"/>
    <mergeCell ref="U17:AK20"/>
    <mergeCell ref="U21:U22"/>
    <mergeCell ref="V21:V22"/>
    <mergeCell ref="W21:W22"/>
    <mergeCell ref="X21:X22"/>
    <mergeCell ref="Y21:Y22"/>
    <mergeCell ref="Z21:Z22"/>
    <mergeCell ref="AA21:AA22"/>
  </mergeCells>
  <printOptions/>
  <pageMargins left="0.17" right="0.2" top="0.32" bottom="0.23" header="0.22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CC116"/>
  <sheetViews>
    <sheetView zoomScalePageLayoutView="0" workbookViewId="0" topLeftCell="A53">
      <selection activeCell="BV45" sqref="BV45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1" width="4.7109375" style="3" customWidth="1"/>
    <col min="12" max="14" width="9.00390625" style="3" customWidth="1"/>
    <col min="15" max="15" width="20.7109375" style="3" customWidth="1"/>
    <col min="16" max="16" width="2.7109375" style="3" customWidth="1"/>
    <col min="17" max="17" width="20.7109375" style="3" customWidth="1"/>
    <col min="18" max="20" width="9.00390625" style="3" customWidth="1"/>
    <col min="21" max="24" width="4.7109375" style="3" customWidth="1"/>
    <col min="25" max="25" width="9.00390625" style="3" customWidth="1"/>
    <col min="26" max="27" width="8.7109375" style="3" customWidth="1"/>
    <col min="28" max="28" width="20.7109375" style="3" customWidth="1"/>
    <col min="29" max="29" width="2.7109375" style="3" customWidth="1"/>
    <col min="30" max="30" width="20.7109375" style="3" customWidth="1"/>
    <col min="31" max="33" width="9.00390625" style="3" customWidth="1"/>
    <col min="34" max="37" width="4.7109375" style="3" customWidth="1"/>
    <col min="38" max="38" width="9.00390625" style="3" customWidth="1"/>
    <col min="39" max="40" width="8.7109375" style="3" customWidth="1"/>
    <col min="41" max="41" width="20.7109375" style="3" customWidth="1"/>
    <col min="42" max="42" width="2.7109375" style="3" customWidth="1"/>
    <col min="43" max="43" width="22.00390625" style="3" customWidth="1"/>
    <col min="44" max="46" width="9.00390625" style="3" customWidth="1"/>
    <col min="47" max="50" width="4.7109375" style="3" customWidth="1"/>
    <col min="51" max="51" width="9.00390625" style="3" customWidth="1"/>
    <col min="52" max="53" width="8.7109375" style="3" customWidth="1"/>
    <col min="54" max="54" width="20.7109375" style="3" customWidth="1"/>
    <col min="55" max="55" width="2.7109375" style="3" customWidth="1"/>
    <col min="56" max="56" width="20.7109375" style="3" customWidth="1"/>
    <col min="57" max="59" width="9.00390625" style="3" customWidth="1"/>
    <col min="60" max="63" width="4.7109375" style="3" customWidth="1"/>
    <col min="64" max="66" width="8.7109375" style="3" customWidth="1"/>
    <col min="67" max="67" width="20.7109375" style="3" customWidth="1"/>
    <col min="68" max="68" width="2.7109375" style="3" customWidth="1"/>
    <col min="69" max="69" width="19.7109375" style="3" customWidth="1"/>
    <col min="70" max="71" width="9.140625" style="3" customWidth="1"/>
    <col min="72" max="72" width="6.7109375" style="3" customWidth="1"/>
    <col min="73" max="73" width="4.00390625" style="3" customWidth="1"/>
    <col min="74" max="74" width="5.28125" style="3" customWidth="1"/>
    <col min="75" max="75" width="3.8515625" style="3" customWidth="1"/>
    <col min="76" max="76" width="4.00390625" style="3" customWidth="1"/>
    <col min="77" max="77" width="7.7109375" style="3" customWidth="1"/>
    <col min="78" max="78" width="8.57421875" style="3" customWidth="1"/>
    <col min="79" max="79" width="9.140625" style="3" customWidth="1"/>
    <col min="80" max="80" width="19.28125" style="3" bestFit="1" customWidth="1"/>
    <col min="81" max="16384" width="9.140625" style="3" customWidth="1"/>
  </cols>
  <sheetData>
    <row r="1" spans="1:81" ht="12.75" customHeight="1" thickBot="1">
      <c r="A1" s="596" t="s">
        <v>5</v>
      </c>
      <c r="B1" s="596"/>
      <c r="C1" s="2"/>
      <c r="D1" s="597" t="s">
        <v>99</v>
      </c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1"/>
      <c r="Q1" s="597" t="s">
        <v>100</v>
      </c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97"/>
      <c r="AC1" s="1"/>
      <c r="AD1" s="632" t="s">
        <v>101</v>
      </c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1"/>
      <c r="AQ1" s="597" t="s">
        <v>102</v>
      </c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97"/>
      <c r="BC1" s="1"/>
      <c r="BD1" s="625" t="s">
        <v>103</v>
      </c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7"/>
      <c r="BP1" s="1"/>
      <c r="BQ1" s="625" t="s">
        <v>269</v>
      </c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7"/>
      <c r="CC1" s="196"/>
    </row>
    <row r="2" spans="1:81" ht="12.75" customHeight="1" thickBot="1" thickTop="1">
      <c r="A2" s="5" t="s">
        <v>3</v>
      </c>
      <c r="B2" s="6" t="s">
        <v>0</v>
      </c>
      <c r="C2" s="4"/>
      <c r="D2" s="135" t="s">
        <v>1</v>
      </c>
      <c r="E2" s="136" t="s">
        <v>6</v>
      </c>
      <c r="F2" s="137" t="s">
        <v>7</v>
      </c>
      <c r="G2" s="138" t="s">
        <v>13</v>
      </c>
      <c r="H2" s="590" t="s">
        <v>8</v>
      </c>
      <c r="I2" s="591"/>
      <c r="J2" s="633" t="s">
        <v>9</v>
      </c>
      <c r="K2" s="634"/>
      <c r="L2" s="138" t="s">
        <v>13</v>
      </c>
      <c r="M2" s="139" t="s">
        <v>7</v>
      </c>
      <c r="N2" s="139" t="s">
        <v>10</v>
      </c>
      <c r="O2" s="140" t="s">
        <v>2</v>
      </c>
      <c r="P2" s="9"/>
      <c r="Q2" s="53" t="s">
        <v>1</v>
      </c>
      <c r="R2" s="71" t="s">
        <v>6</v>
      </c>
      <c r="S2" s="72" t="s">
        <v>7</v>
      </c>
      <c r="T2" s="73" t="s">
        <v>13</v>
      </c>
      <c r="U2" s="584" t="s">
        <v>8</v>
      </c>
      <c r="V2" s="585"/>
      <c r="W2" s="594" t="s">
        <v>9</v>
      </c>
      <c r="X2" s="595"/>
      <c r="Y2" s="45" t="s">
        <v>13</v>
      </c>
      <c r="Z2" s="65" t="s">
        <v>7</v>
      </c>
      <c r="AA2" s="60" t="s">
        <v>10</v>
      </c>
      <c r="AB2" s="54" t="s">
        <v>2</v>
      </c>
      <c r="AC2" s="9"/>
      <c r="AD2" s="53" t="s">
        <v>1</v>
      </c>
      <c r="AE2" s="15" t="s">
        <v>6</v>
      </c>
      <c r="AF2" s="18" t="s">
        <v>7</v>
      </c>
      <c r="AG2" s="77" t="s">
        <v>13</v>
      </c>
      <c r="AH2" s="584" t="s">
        <v>8</v>
      </c>
      <c r="AI2" s="585"/>
      <c r="AJ2" s="586" t="s">
        <v>9</v>
      </c>
      <c r="AK2" s="587"/>
      <c r="AL2" s="77" t="s">
        <v>13</v>
      </c>
      <c r="AM2" s="16" t="s">
        <v>7</v>
      </c>
      <c r="AN2" s="17" t="s">
        <v>10</v>
      </c>
      <c r="AO2" s="54" t="s">
        <v>2</v>
      </c>
      <c r="AP2" s="9"/>
      <c r="AQ2" s="53" t="s">
        <v>1</v>
      </c>
      <c r="AR2" s="15" t="s">
        <v>6</v>
      </c>
      <c r="AS2" s="18" t="s">
        <v>7</v>
      </c>
      <c r="AT2" s="77" t="s">
        <v>13</v>
      </c>
      <c r="AU2" s="584" t="s">
        <v>8</v>
      </c>
      <c r="AV2" s="585"/>
      <c r="AW2" s="586" t="s">
        <v>9</v>
      </c>
      <c r="AX2" s="587"/>
      <c r="AY2" s="77" t="s">
        <v>13</v>
      </c>
      <c r="AZ2" s="16" t="s">
        <v>7</v>
      </c>
      <c r="BA2" s="17" t="s">
        <v>10</v>
      </c>
      <c r="BB2" s="54" t="s">
        <v>2</v>
      </c>
      <c r="BC2" s="9"/>
      <c r="BD2" s="117" t="s">
        <v>1</v>
      </c>
      <c r="BE2" s="15" t="s">
        <v>6</v>
      </c>
      <c r="BF2" s="18" t="s">
        <v>7</v>
      </c>
      <c r="BG2" s="77" t="s">
        <v>13</v>
      </c>
      <c r="BH2" s="580" t="s">
        <v>8</v>
      </c>
      <c r="BI2" s="581"/>
      <c r="BJ2" s="588" t="s">
        <v>9</v>
      </c>
      <c r="BK2" s="589"/>
      <c r="BL2" s="77" t="s">
        <v>13</v>
      </c>
      <c r="BM2" s="16" t="s">
        <v>7</v>
      </c>
      <c r="BN2" s="17" t="s">
        <v>10</v>
      </c>
      <c r="BO2" s="119" t="s">
        <v>2</v>
      </c>
      <c r="BP2" s="9"/>
      <c r="BQ2" s="117" t="s">
        <v>1</v>
      </c>
      <c r="BR2" s="15" t="s">
        <v>6</v>
      </c>
      <c r="BS2" s="18" t="s">
        <v>7</v>
      </c>
      <c r="BT2" s="77" t="s">
        <v>13</v>
      </c>
      <c r="BU2" s="580" t="s">
        <v>8</v>
      </c>
      <c r="BV2" s="581"/>
      <c r="BW2" s="588" t="s">
        <v>9</v>
      </c>
      <c r="BX2" s="589"/>
      <c r="BY2" s="77" t="s">
        <v>13</v>
      </c>
      <c r="BZ2" s="16" t="s">
        <v>7</v>
      </c>
      <c r="CA2" s="17" t="s">
        <v>10</v>
      </c>
      <c r="CB2" s="119" t="s">
        <v>2</v>
      </c>
      <c r="CC2" s="196"/>
    </row>
    <row r="3" spans="1:81" ht="12.75" customHeight="1" thickTop="1">
      <c r="A3" s="6">
        <v>1</v>
      </c>
      <c r="B3" s="220" t="s">
        <v>26</v>
      </c>
      <c r="C3" s="4"/>
      <c r="D3" s="116" t="str">
        <f>(B3)</f>
        <v>MERVE TİMUR</v>
      </c>
      <c r="E3" s="134">
        <f>IF(J3&gt;12,1,0)</f>
        <v>1</v>
      </c>
      <c r="F3" s="134">
        <f aca="true" t="shared" si="0" ref="F3:F38">SUM(J3)</f>
        <v>13</v>
      </c>
      <c r="G3" s="51">
        <f aca="true" t="shared" si="1" ref="G3:G39">SUM(J3-K3)</f>
        <v>3</v>
      </c>
      <c r="H3" s="124">
        <f aca="true" t="shared" si="2" ref="H3:H38">IF(E3&gt;0,1,0)</f>
        <v>1</v>
      </c>
      <c r="I3" s="52">
        <f aca="true" t="shared" si="3" ref="I3:I38">IF(N3&gt;0,1,0)</f>
        <v>0</v>
      </c>
      <c r="J3" s="237">
        <v>13</v>
      </c>
      <c r="K3" s="238">
        <v>10</v>
      </c>
      <c r="L3" s="46">
        <f aca="true" t="shared" si="4" ref="L3:L39">SUM(K3-J3)</f>
        <v>-3</v>
      </c>
      <c r="M3" s="28">
        <f aca="true" t="shared" si="5" ref="M3:M38">SUM(K3)</f>
        <v>10</v>
      </c>
      <c r="N3" s="29">
        <f>IF(K3&gt;12,1,0)</f>
        <v>0</v>
      </c>
      <c r="O3" s="13" t="str">
        <f>B4</f>
        <v>SEMİH VAR</v>
      </c>
      <c r="P3" s="7"/>
      <c r="Q3" s="68" t="str">
        <f>D43</f>
        <v>SEFA ARSLAN</v>
      </c>
      <c r="R3" s="74">
        <f>IF(W3&gt;12,1,0)</f>
        <v>1</v>
      </c>
      <c r="S3" s="144">
        <f aca="true" t="shared" si="6" ref="S3:S38">(W3)</f>
        <v>13</v>
      </c>
      <c r="T3" s="75">
        <f aca="true" t="shared" si="7" ref="T3:T38">(W3-X3)</f>
        <v>3</v>
      </c>
      <c r="U3" s="35">
        <f>IF(R3&gt;0,1,0)</f>
        <v>1</v>
      </c>
      <c r="V3" s="227">
        <f>IF(AA3&gt;0,1,0)</f>
        <v>0</v>
      </c>
      <c r="W3" s="67">
        <v>13</v>
      </c>
      <c r="X3" s="66">
        <v>10</v>
      </c>
      <c r="Y3" s="55">
        <f aca="true" t="shared" si="8" ref="Y3:Y38">(X3-W3)</f>
        <v>-3</v>
      </c>
      <c r="Z3" s="145">
        <f aca="true" t="shared" si="9" ref="Z3:Z38">(X3)</f>
        <v>10</v>
      </c>
      <c r="AA3" s="62">
        <f>IF(X3&gt;12,1,0)</f>
        <v>0</v>
      </c>
      <c r="AB3" s="13" t="str">
        <f>D44</f>
        <v>SEDA KARAOSMANOĞLU</v>
      </c>
      <c r="AC3" s="225"/>
      <c r="AD3" s="64" t="str">
        <f>Q43</f>
        <v>GAFFUR KEDİKOĞLU</v>
      </c>
      <c r="AE3" s="19">
        <f>IF(AJ3&gt;12,1,0)</f>
        <v>1</v>
      </c>
      <c r="AF3" s="20">
        <f>AJ3</f>
        <v>13</v>
      </c>
      <c r="AG3" s="78">
        <f aca="true" t="shared" si="10" ref="AG3:AG39">SUM(AF3-AM3)</f>
        <v>4</v>
      </c>
      <c r="AH3" s="35">
        <f aca="true" t="shared" si="11" ref="AH3:AH38">IF(AE3&gt;1,1,0)</f>
        <v>0</v>
      </c>
      <c r="AI3" s="37">
        <f aca="true" t="shared" si="12" ref="AI3:AI38">IF(AN3&gt;1,1,0)</f>
        <v>0</v>
      </c>
      <c r="AJ3" s="39">
        <v>13</v>
      </c>
      <c r="AK3" s="40">
        <v>9</v>
      </c>
      <c r="AL3" s="55">
        <f aca="true" t="shared" si="13" ref="AL3:AL38">SUM(AM3-AF3)</f>
        <v>-4</v>
      </c>
      <c r="AM3" s="41">
        <f>AK3</f>
        <v>9</v>
      </c>
      <c r="AN3" s="29">
        <f>IF(AK3&gt;12,1,0)</f>
        <v>0</v>
      </c>
      <c r="AO3" s="61" t="str">
        <f>Q44</f>
        <v>AHMET EMEN</v>
      </c>
      <c r="AP3" s="7"/>
      <c r="AQ3" s="64" t="str">
        <f>AD43</f>
        <v>DUYGU ÖLMEZ</v>
      </c>
      <c r="AR3" s="19">
        <f>IF(AW3&gt;12,1,0)</f>
        <v>0</v>
      </c>
      <c r="AS3" s="105">
        <f>AW3</f>
        <v>6</v>
      </c>
      <c r="AT3" s="106">
        <f aca="true" t="shared" si="14" ref="AT3:AT39">SUM(AS3-AZ3)</f>
        <v>-7</v>
      </c>
      <c r="AU3" s="97">
        <f>IF(AW3&gt;12,1,0)</f>
        <v>0</v>
      </c>
      <c r="AV3" s="98">
        <f>IF(AX3&gt;12,1,0)</f>
        <v>1</v>
      </c>
      <c r="AW3" s="96">
        <v>6</v>
      </c>
      <c r="AX3" s="95">
        <v>13</v>
      </c>
      <c r="AY3" s="55">
        <f aca="true" t="shared" si="15" ref="AY3:AY38">SUM(AZ3-AS3)</f>
        <v>7</v>
      </c>
      <c r="AZ3" s="108">
        <f>AX3</f>
        <v>13</v>
      </c>
      <c r="BA3" s="29">
        <f>IF(AX3&gt;12,1,0)</f>
        <v>1</v>
      </c>
      <c r="BB3" s="61" t="str">
        <f>AD44</f>
        <v>GAFFUR KEDİKOĞLU</v>
      </c>
      <c r="BC3" s="7"/>
      <c r="BD3" s="116" t="str">
        <f>AQ43</f>
        <v>GAFFUR KEDİKOĞLU</v>
      </c>
      <c r="BE3" s="19">
        <f>IF(BJ3&gt;12,1,0)</f>
        <v>0</v>
      </c>
      <c r="BF3" s="113">
        <f>BJ3</f>
        <v>9</v>
      </c>
      <c r="BG3" s="110">
        <f aca="true" t="shared" si="16" ref="BG3:BG39">SUM(BF3-BM3)</f>
        <v>-4</v>
      </c>
      <c r="BH3" s="57">
        <f aca="true" t="shared" si="17" ref="BH3:BH38">IF(BE3&gt;1,1,0)</f>
        <v>0</v>
      </c>
      <c r="BI3" s="58">
        <f aca="true" t="shared" si="18" ref="BI3:BI38">IF(BN3&gt;1,1,0)</f>
        <v>0</v>
      </c>
      <c r="BJ3" s="120">
        <v>9</v>
      </c>
      <c r="BK3" s="121">
        <v>13</v>
      </c>
      <c r="BL3" s="115">
        <f aca="true" t="shared" si="19" ref="BL3:BL39">SUM(BM3-BF3)</f>
        <v>4</v>
      </c>
      <c r="BM3" s="114">
        <f>BK3</f>
        <v>13</v>
      </c>
      <c r="BN3" s="29">
        <f>IF(BK3&gt;12,1,0)</f>
        <v>1</v>
      </c>
      <c r="BO3" s="118" t="str">
        <f>AQ44</f>
        <v>GÖKHAN ÇELİK</v>
      </c>
      <c r="BP3" s="7"/>
      <c r="BQ3" s="116" t="s">
        <v>71</v>
      </c>
      <c r="BR3" s="19">
        <f>IF(BW3&gt;12,1,0)</f>
        <v>1</v>
      </c>
      <c r="BS3" s="113">
        <f>BW3</f>
        <v>13</v>
      </c>
      <c r="BT3" s="110">
        <f>SUM(BS3-BZ3)</f>
        <v>12</v>
      </c>
      <c r="BU3" s="57">
        <f>IF(BR3&gt;1,1,0)</f>
        <v>0</v>
      </c>
      <c r="BV3" s="58">
        <f>IF(CA3&gt;1,1,0)</f>
        <v>0</v>
      </c>
      <c r="BW3" s="120">
        <v>13</v>
      </c>
      <c r="BX3" s="121">
        <v>1</v>
      </c>
      <c r="BY3" s="115">
        <f>SUM(BZ3-BS3)</f>
        <v>-12</v>
      </c>
      <c r="BZ3" s="114">
        <f>BX3</f>
        <v>1</v>
      </c>
      <c r="CA3" s="29">
        <f>IF(BX3&gt;12,1,0)</f>
        <v>0</v>
      </c>
      <c r="CB3" s="118" t="s">
        <v>68</v>
      </c>
      <c r="CC3" s="196"/>
    </row>
    <row r="4" spans="1:81" ht="12.75" customHeight="1">
      <c r="A4" s="6">
        <v>2</v>
      </c>
      <c r="B4" s="220" t="s">
        <v>27</v>
      </c>
      <c r="C4" s="4"/>
      <c r="D4" s="111" t="str">
        <f>B5</f>
        <v>EDA SAYAK</v>
      </c>
      <c r="E4" s="134">
        <f aca="true" t="shared" si="20" ref="E4:E39">IF(J4&gt;12,1,0)</f>
        <v>0</v>
      </c>
      <c r="F4" s="132">
        <f t="shared" si="0"/>
        <v>8</v>
      </c>
      <c r="G4" s="48">
        <f t="shared" si="1"/>
        <v>-5</v>
      </c>
      <c r="H4" s="133">
        <f t="shared" si="2"/>
        <v>0</v>
      </c>
      <c r="I4" s="26">
        <f t="shared" si="3"/>
        <v>1</v>
      </c>
      <c r="J4" s="237">
        <v>8</v>
      </c>
      <c r="K4" s="238">
        <v>13</v>
      </c>
      <c r="L4" s="141">
        <f t="shared" si="4"/>
        <v>5</v>
      </c>
      <c r="M4" s="142">
        <f t="shared" si="5"/>
        <v>13</v>
      </c>
      <c r="N4" s="29">
        <f aca="true" t="shared" si="21" ref="N4:N39">IF(K4&gt;12,1,0)</f>
        <v>1</v>
      </c>
      <c r="O4" s="14" t="str">
        <f>B6</f>
        <v>PEMBE YILMAZTÜRK</v>
      </c>
      <c r="P4" s="7"/>
      <c r="Q4" s="69" t="str">
        <f>D45</f>
        <v>SEVDA KEKLİK</v>
      </c>
      <c r="R4" s="56">
        <f aca="true" t="shared" si="22" ref="R4:R39">IF(W4&gt;12,1,0)</f>
        <v>0</v>
      </c>
      <c r="S4" s="147">
        <f t="shared" si="6"/>
        <v>9</v>
      </c>
      <c r="T4" s="76">
        <f t="shared" si="7"/>
        <v>-4</v>
      </c>
      <c r="U4" s="36">
        <f aca="true" t="shared" si="23" ref="U4:U39">IF(R4&gt;0,1,0)</f>
        <v>0</v>
      </c>
      <c r="V4" s="228">
        <f aca="true" t="shared" si="24" ref="V4:V39">IF(AA4&gt;0,1,0)</f>
        <v>1</v>
      </c>
      <c r="W4" s="50">
        <v>9</v>
      </c>
      <c r="X4" s="49">
        <v>13</v>
      </c>
      <c r="Y4" s="143">
        <f t="shared" si="8"/>
        <v>4</v>
      </c>
      <c r="Z4" s="148">
        <f t="shared" si="9"/>
        <v>13</v>
      </c>
      <c r="AA4" s="63">
        <f aca="true" t="shared" si="25" ref="AA4:AA39">IF(X4&gt;12,1,0)</f>
        <v>1</v>
      </c>
      <c r="AB4" s="14" t="str">
        <f>D46</f>
        <v>DOĞUKAN DAĞOĞLU</v>
      </c>
      <c r="AC4" s="226"/>
      <c r="AD4" s="12" t="str">
        <f>Q45</f>
        <v>SEFA ARSLAN</v>
      </c>
      <c r="AE4" s="19">
        <f aca="true" t="shared" si="26" ref="AE4:AE39">IF(AJ4&gt;12,1,0)</f>
        <v>0</v>
      </c>
      <c r="AF4" s="22">
        <f aca="true" t="shared" si="27" ref="AF4:AF39">AJ4</f>
        <v>9</v>
      </c>
      <c r="AG4" s="150">
        <f t="shared" si="10"/>
        <v>-4</v>
      </c>
      <c r="AH4" s="36">
        <f t="shared" si="11"/>
        <v>0</v>
      </c>
      <c r="AI4" s="38">
        <f t="shared" si="12"/>
        <v>0</v>
      </c>
      <c r="AJ4" s="42">
        <v>9</v>
      </c>
      <c r="AK4" s="43">
        <v>13</v>
      </c>
      <c r="AL4" s="143">
        <f t="shared" si="13"/>
        <v>4</v>
      </c>
      <c r="AM4" s="44">
        <f aca="true" t="shared" si="28" ref="AM4:AM39">AK4</f>
        <v>13</v>
      </c>
      <c r="AN4" s="29">
        <f aca="true" t="shared" si="29" ref="AN4:AN39">IF(AK4&gt;12,1,0)</f>
        <v>1</v>
      </c>
      <c r="AO4" s="14" t="str">
        <f>Q46</f>
        <v>DOĞUKAN DAĞOĞLU</v>
      </c>
      <c r="AP4" s="7"/>
      <c r="AQ4" s="12" t="str">
        <f>AD45</f>
        <v>ÜMİT ENSAR</v>
      </c>
      <c r="AR4" s="19">
        <f aca="true" t="shared" si="30" ref="AR4:AR39">IF(AW4&gt;12,1,0)</f>
        <v>0</v>
      </c>
      <c r="AS4" s="267">
        <f aca="true" t="shared" si="31" ref="AS4:AS39">AW4</f>
        <v>11</v>
      </c>
      <c r="AT4" s="107">
        <f t="shared" si="14"/>
        <v>-2</v>
      </c>
      <c r="AU4" s="99">
        <f aca="true" t="shared" si="32" ref="AU4:AU39">IF(AW4&gt;12,1,0)</f>
        <v>0</v>
      </c>
      <c r="AV4" s="100">
        <f aca="true" t="shared" si="33" ref="AV4:AV39">IF(AX4&gt;12,1,0)</f>
        <v>1</v>
      </c>
      <c r="AW4" s="85">
        <v>11</v>
      </c>
      <c r="AX4" s="84">
        <v>13</v>
      </c>
      <c r="AY4" s="143">
        <f t="shared" si="15"/>
        <v>2</v>
      </c>
      <c r="AZ4" s="268">
        <f aca="true" t="shared" si="34" ref="AZ4:AZ39">AX4</f>
        <v>13</v>
      </c>
      <c r="BA4" s="29">
        <f aca="true" t="shared" si="35" ref="BA4:BA39">IF(AX4&gt;12,1,0)</f>
        <v>1</v>
      </c>
      <c r="BB4" s="14" t="str">
        <f>AD46</f>
        <v>DOĞUKAN DAĞOĞLU</v>
      </c>
      <c r="BC4" s="7"/>
      <c r="BD4" s="111" t="str">
        <f>AQ45</f>
        <v>DOĞUKAN DAĞOĞLU</v>
      </c>
      <c r="BE4" s="19">
        <f aca="true" t="shared" si="36" ref="BE4:BE39">IF(BJ4&gt;12,1,0)</f>
        <v>1</v>
      </c>
      <c r="BF4" s="151">
        <f aca="true" t="shared" si="37" ref="BF4:BF39">BJ4</f>
        <v>13</v>
      </c>
      <c r="BG4" s="109">
        <f t="shared" si="16"/>
        <v>4</v>
      </c>
      <c r="BH4" s="36">
        <f t="shared" si="17"/>
        <v>0</v>
      </c>
      <c r="BI4" s="59">
        <f t="shared" si="18"/>
        <v>0</v>
      </c>
      <c r="BJ4" s="123">
        <v>13</v>
      </c>
      <c r="BK4" s="122">
        <v>9</v>
      </c>
      <c r="BL4" s="152">
        <f t="shared" si="19"/>
        <v>-4</v>
      </c>
      <c r="BM4" s="153">
        <f aca="true" t="shared" si="38" ref="BM4:BM39">BK4</f>
        <v>9</v>
      </c>
      <c r="BN4" s="29">
        <f aca="true" t="shared" si="39" ref="BN4:BN39">IF(BK4&gt;12,1,0)</f>
        <v>0</v>
      </c>
      <c r="BO4" s="112" t="str">
        <f>AQ46</f>
        <v>EMRE GÜNGÖR</v>
      </c>
      <c r="BP4" s="546"/>
      <c r="BQ4" s="111" t="s">
        <v>95</v>
      </c>
      <c r="BR4" s="19">
        <f>IF(BW4&gt;12,1,0)</f>
        <v>1</v>
      </c>
      <c r="BS4" s="151">
        <f>BW4</f>
        <v>13</v>
      </c>
      <c r="BT4" s="109">
        <f>SUM(BS4-BZ4)</f>
        <v>2</v>
      </c>
      <c r="BU4" s="36">
        <f>IF(BR4&gt;1,1,0)</f>
        <v>0</v>
      </c>
      <c r="BV4" s="59">
        <f>IF(CA4&gt;1,1,0)</f>
        <v>0</v>
      </c>
      <c r="BW4" s="123">
        <v>13</v>
      </c>
      <c r="BX4" s="122">
        <v>11</v>
      </c>
      <c r="BY4" s="152">
        <f>SUM(BZ4-BS4)</f>
        <v>-2</v>
      </c>
      <c r="BZ4" s="153">
        <f>BX4</f>
        <v>11</v>
      </c>
      <c r="CA4" s="29">
        <f>IF(BX4&gt;12,1,0)</f>
        <v>0</v>
      </c>
      <c r="CB4" s="112" t="s">
        <v>88</v>
      </c>
      <c r="CC4" s="196"/>
    </row>
    <row r="5" spans="1:81" ht="12.75" customHeight="1">
      <c r="A5" s="6">
        <v>3</v>
      </c>
      <c r="B5" s="220" t="s">
        <v>28</v>
      </c>
      <c r="C5" s="2"/>
      <c r="D5" s="111" t="str">
        <f>B7</f>
        <v>DOĞUKAN DAĞOĞLU</v>
      </c>
      <c r="E5" s="134">
        <f t="shared" si="20"/>
        <v>1</v>
      </c>
      <c r="F5" s="132">
        <f t="shared" si="0"/>
        <v>13</v>
      </c>
      <c r="G5" s="48">
        <f t="shared" si="1"/>
        <v>12</v>
      </c>
      <c r="H5" s="133">
        <f t="shared" si="2"/>
        <v>1</v>
      </c>
      <c r="I5" s="26">
        <f t="shared" si="3"/>
        <v>0</v>
      </c>
      <c r="J5" s="237">
        <v>13</v>
      </c>
      <c r="K5" s="238">
        <v>1</v>
      </c>
      <c r="L5" s="141">
        <f t="shared" si="4"/>
        <v>-12</v>
      </c>
      <c r="M5" s="142">
        <f t="shared" si="5"/>
        <v>1</v>
      </c>
      <c r="N5" s="29">
        <f t="shared" si="21"/>
        <v>0</v>
      </c>
      <c r="O5" s="14" t="str">
        <f>B8</f>
        <v>ASLIHAN SAĞLAM</v>
      </c>
      <c r="P5" s="7"/>
      <c r="Q5" s="69" t="str">
        <f>D47</f>
        <v>MUSTAFA KILINÇ</v>
      </c>
      <c r="R5" s="56">
        <f t="shared" si="22"/>
        <v>0</v>
      </c>
      <c r="S5" s="147">
        <f t="shared" si="6"/>
        <v>8</v>
      </c>
      <c r="T5" s="76">
        <f t="shared" si="7"/>
        <v>-5</v>
      </c>
      <c r="U5" s="36">
        <f t="shared" si="23"/>
        <v>0</v>
      </c>
      <c r="V5" s="228">
        <f t="shared" si="24"/>
        <v>1</v>
      </c>
      <c r="W5" s="50">
        <v>8</v>
      </c>
      <c r="X5" s="49">
        <v>13</v>
      </c>
      <c r="Y5" s="143">
        <f t="shared" si="8"/>
        <v>5</v>
      </c>
      <c r="Z5" s="148">
        <f t="shared" si="9"/>
        <v>13</v>
      </c>
      <c r="AA5" s="63">
        <f t="shared" si="25"/>
        <v>1</v>
      </c>
      <c r="AB5" s="14" t="str">
        <f>D48</f>
        <v>DUYGU ÖLMEZ</v>
      </c>
      <c r="AC5" s="226"/>
      <c r="AD5" s="12" t="str">
        <f>Q47</f>
        <v>DUYGU ÖLMEZ</v>
      </c>
      <c r="AE5" s="19">
        <f t="shared" si="26"/>
        <v>1</v>
      </c>
      <c r="AF5" s="22">
        <f t="shared" si="27"/>
        <v>13</v>
      </c>
      <c r="AG5" s="150">
        <f t="shared" si="10"/>
        <v>7</v>
      </c>
      <c r="AH5" s="36">
        <f t="shared" si="11"/>
        <v>0</v>
      </c>
      <c r="AI5" s="38">
        <f t="shared" si="12"/>
        <v>0</v>
      </c>
      <c r="AJ5" s="42">
        <v>13</v>
      </c>
      <c r="AK5" s="43">
        <v>6</v>
      </c>
      <c r="AL5" s="143">
        <f t="shared" si="13"/>
        <v>-7</v>
      </c>
      <c r="AM5" s="44">
        <f t="shared" si="28"/>
        <v>6</v>
      </c>
      <c r="AN5" s="29">
        <f t="shared" si="29"/>
        <v>0</v>
      </c>
      <c r="AO5" s="14" t="str">
        <f>Q48</f>
        <v>ONUR AKMAN</v>
      </c>
      <c r="AP5" s="7"/>
      <c r="AQ5" s="12" t="str">
        <f>AD47</f>
        <v>GÖKHAN ÇELİK</v>
      </c>
      <c r="AR5" s="19">
        <f t="shared" si="30"/>
        <v>1</v>
      </c>
      <c r="AS5" s="267">
        <f t="shared" si="31"/>
        <v>13</v>
      </c>
      <c r="AT5" s="107">
        <f t="shared" si="14"/>
        <v>5</v>
      </c>
      <c r="AU5" s="99">
        <f t="shared" si="32"/>
        <v>1</v>
      </c>
      <c r="AV5" s="100">
        <f t="shared" si="33"/>
        <v>0</v>
      </c>
      <c r="AW5" s="85">
        <v>13</v>
      </c>
      <c r="AX5" s="84">
        <v>8</v>
      </c>
      <c r="AY5" s="143">
        <f t="shared" si="15"/>
        <v>-5</v>
      </c>
      <c r="AZ5" s="268">
        <f t="shared" si="34"/>
        <v>8</v>
      </c>
      <c r="BA5" s="29">
        <f t="shared" si="35"/>
        <v>0</v>
      </c>
      <c r="BB5" s="14" t="str">
        <f>AD48</f>
        <v>FATİH TÜMER</v>
      </c>
      <c r="BC5" s="7"/>
      <c r="BD5" s="111" t="str">
        <f>AQ47</f>
        <v>ÖMER ERDOĞAN</v>
      </c>
      <c r="BE5" s="19">
        <f t="shared" si="36"/>
        <v>0</v>
      </c>
      <c r="BF5" s="151">
        <f t="shared" si="37"/>
        <v>2</v>
      </c>
      <c r="BG5" s="109">
        <f t="shared" si="16"/>
        <v>-11</v>
      </c>
      <c r="BH5" s="36">
        <f t="shared" si="17"/>
        <v>0</v>
      </c>
      <c r="BI5" s="59">
        <f t="shared" si="18"/>
        <v>0</v>
      </c>
      <c r="BJ5" s="123">
        <v>2</v>
      </c>
      <c r="BK5" s="122">
        <v>13</v>
      </c>
      <c r="BL5" s="152">
        <f t="shared" si="19"/>
        <v>11</v>
      </c>
      <c r="BM5" s="153">
        <f t="shared" si="38"/>
        <v>13</v>
      </c>
      <c r="BN5" s="29">
        <f t="shared" si="39"/>
        <v>1</v>
      </c>
      <c r="BO5" s="112" t="str">
        <f>AQ48</f>
        <v>SEVDA KEKLİK</v>
      </c>
      <c r="BP5" s="546"/>
      <c r="BQ5" s="111" t="s">
        <v>29</v>
      </c>
      <c r="BR5" s="19">
        <f>IF(BW5&gt;12,1,0)</f>
        <v>0</v>
      </c>
      <c r="BS5" s="151">
        <f>BW5</f>
        <v>12</v>
      </c>
      <c r="BT5" s="109">
        <f>SUM(BS5-BZ5)</f>
        <v>-1</v>
      </c>
      <c r="BU5" s="36">
        <f>IF(BR5&gt;1,1,0)</f>
        <v>0</v>
      </c>
      <c r="BV5" s="59">
        <f>IF(CA5&gt;1,1,0)</f>
        <v>0</v>
      </c>
      <c r="BW5" s="123">
        <v>12</v>
      </c>
      <c r="BX5" s="122">
        <v>13</v>
      </c>
      <c r="BY5" s="152">
        <f>SUM(BZ5-BS5)</f>
        <v>1</v>
      </c>
      <c r="BZ5" s="153">
        <f>BX5</f>
        <v>13</v>
      </c>
      <c r="CA5" s="29">
        <f>IF(BX5&gt;12,1,0)</f>
        <v>1</v>
      </c>
      <c r="CB5" s="112" t="s">
        <v>70</v>
      </c>
      <c r="CC5" s="196"/>
    </row>
    <row r="6" spans="1:81" ht="12.75" customHeight="1">
      <c r="A6" s="6">
        <v>4</v>
      </c>
      <c r="B6" s="220" t="s">
        <v>94</v>
      </c>
      <c r="C6" s="2"/>
      <c r="D6" s="111" t="str">
        <f>B9</f>
        <v>SERTAÇ ÖZÇELİK</v>
      </c>
      <c r="E6" s="134">
        <f t="shared" si="20"/>
        <v>0</v>
      </c>
      <c r="F6" s="132">
        <f t="shared" si="0"/>
        <v>4</v>
      </c>
      <c r="G6" s="48">
        <f t="shared" si="1"/>
        <v>-9</v>
      </c>
      <c r="H6" s="133">
        <f t="shared" si="2"/>
        <v>0</v>
      </c>
      <c r="I6" s="26">
        <f t="shared" si="3"/>
        <v>1</v>
      </c>
      <c r="J6" s="237">
        <v>4</v>
      </c>
      <c r="K6" s="238">
        <v>13</v>
      </c>
      <c r="L6" s="141">
        <f t="shared" si="4"/>
        <v>9</v>
      </c>
      <c r="M6" s="142">
        <f t="shared" si="5"/>
        <v>13</v>
      </c>
      <c r="N6" s="29">
        <f t="shared" si="21"/>
        <v>1</v>
      </c>
      <c r="O6" s="14" t="str">
        <f>B10</f>
        <v>AHMET EMEN</v>
      </c>
      <c r="P6" s="7"/>
      <c r="Q6" s="69" t="str">
        <f>D49</f>
        <v>TAYFUN ARIK</v>
      </c>
      <c r="R6" s="56">
        <f t="shared" si="22"/>
        <v>0</v>
      </c>
      <c r="S6" s="147">
        <f t="shared" si="6"/>
        <v>11</v>
      </c>
      <c r="T6" s="76">
        <f t="shared" si="7"/>
        <v>-2</v>
      </c>
      <c r="U6" s="36">
        <f t="shared" si="23"/>
        <v>0</v>
      </c>
      <c r="V6" s="228">
        <f t="shared" si="24"/>
        <v>1</v>
      </c>
      <c r="W6" s="50">
        <v>11</v>
      </c>
      <c r="X6" s="49">
        <v>13</v>
      </c>
      <c r="Y6" s="143">
        <f t="shared" si="8"/>
        <v>2</v>
      </c>
      <c r="Z6" s="148">
        <f t="shared" si="9"/>
        <v>13</v>
      </c>
      <c r="AA6" s="63">
        <f t="shared" si="25"/>
        <v>1</v>
      </c>
      <c r="AB6" s="14" t="str">
        <f>D50</f>
        <v>GÖKHAN ÇELİK</v>
      </c>
      <c r="AC6" s="226"/>
      <c r="AD6" s="12" t="str">
        <f>Q49</f>
        <v>RÜSTEM HAMDİ</v>
      </c>
      <c r="AE6" s="19">
        <f t="shared" si="26"/>
        <v>0</v>
      </c>
      <c r="AF6" s="22">
        <f t="shared" si="27"/>
        <v>7</v>
      </c>
      <c r="AG6" s="150">
        <f t="shared" si="10"/>
        <v>-6</v>
      </c>
      <c r="AH6" s="36">
        <f t="shared" si="11"/>
        <v>0</v>
      </c>
      <c r="AI6" s="38">
        <f t="shared" si="12"/>
        <v>0</v>
      </c>
      <c r="AJ6" s="42">
        <v>7</v>
      </c>
      <c r="AK6" s="43">
        <v>13</v>
      </c>
      <c r="AL6" s="143">
        <f t="shared" si="13"/>
        <v>6</v>
      </c>
      <c r="AM6" s="44">
        <f t="shared" si="28"/>
        <v>13</v>
      </c>
      <c r="AN6" s="29">
        <f t="shared" si="29"/>
        <v>1</v>
      </c>
      <c r="AO6" s="14" t="str">
        <f>Q50</f>
        <v>GÖKHAN ÇELİK</v>
      </c>
      <c r="AP6" s="7"/>
      <c r="AQ6" s="12" t="str">
        <f>AD49</f>
        <v>MUSA SARIÇAM</v>
      </c>
      <c r="AR6" s="19">
        <f t="shared" si="30"/>
        <v>0</v>
      </c>
      <c r="AS6" s="267">
        <f t="shared" si="31"/>
        <v>10</v>
      </c>
      <c r="AT6" s="107">
        <f t="shared" si="14"/>
        <v>-3</v>
      </c>
      <c r="AU6" s="99">
        <f t="shared" si="32"/>
        <v>0</v>
      </c>
      <c r="AV6" s="100">
        <f t="shared" si="33"/>
        <v>1</v>
      </c>
      <c r="AW6" s="85">
        <v>10</v>
      </c>
      <c r="AX6" s="84">
        <v>13</v>
      </c>
      <c r="AY6" s="143">
        <f t="shared" si="15"/>
        <v>3</v>
      </c>
      <c r="AZ6" s="268">
        <f t="shared" si="34"/>
        <v>13</v>
      </c>
      <c r="BA6" s="29">
        <f t="shared" si="35"/>
        <v>1</v>
      </c>
      <c r="BB6" s="14" t="str">
        <f>AD50</f>
        <v>EMRE GÜNGÖR</v>
      </c>
      <c r="BC6" s="7"/>
      <c r="BD6" s="111" t="str">
        <f>AQ49</f>
        <v>FURKAN ULU</v>
      </c>
      <c r="BE6" s="19">
        <f t="shared" si="36"/>
        <v>0</v>
      </c>
      <c r="BF6" s="151">
        <f t="shared" si="37"/>
        <v>9</v>
      </c>
      <c r="BG6" s="109">
        <f t="shared" si="16"/>
        <v>-4</v>
      </c>
      <c r="BH6" s="36">
        <f t="shared" si="17"/>
        <v>0</v>
      </c>
      <c r="BI6" s="59">
        <f t="shared" si="18"/>
        <v>0</v>
      </c>
      <c r="BJ6" s="123">
        <v>9</v>
      </c>
      <c r="BK6" s="122">
        <v>13</v>
      </c>
      <c r="BL6" s="152">
        <f t="shared" si="19"/>
        <v>4</v>
      </c>
      <c r="BM6" s="153">
        <f t="shared" si="38"/>
        <v>13</v>
      </c>
      <c r="BN6" s="29">
        <f t="shared" si="39"/>
        <v>1</v>
      </c>
      <c r="BO6" s="112" t="str">
        <f>AQ50</f>
        <v>ÜMİT ENSAR</v>
      </c>
      <c r="BP6" s="546"/>
      <c r="BQ6" s="111" t="s">
        <v>42</v>
      </c>
      <c r="BR6" s="19">
        <f>IF(BW6&gt;12,1,0)</f>
        <v>1</v>
      </c>
      <c r="BS6" s="151">
        <f>BW6</f>
        <v>13</v>
      </c>
      <c r="BT6" s="109">
        <f>SUM(BS6-BZ6)</f>
        <v>4</v>
      </c>
      <c r="BU6" s="36">
        <f>IF(BR6&gt;1,1,0)</f>
        <v>0</v>
      </c>
      <c r="BV6" s="59">
        <f>IF(CA6&gt;1,1,0)</f>
        <v>0</v>
      </c>
      <c r="BW6" s="123">
        <v>13</v>
      </c>
      <c r="BX6" s="122">
        <v>9</v>
      </c>
      <c r="BY6" s="152">
        <f>SUM(BZ6-BS6)</f>
        <v>-4</v>
      </c>
      <c r="BZ6" s="153">
        <f>BX6</f>
        <v>9</v>
      </c>
      <c r="CA6" s="29">
        <f>IF(BX6&gt;12,1,0)</f>
        <v>0</v>
      </c>
      <c r="CB6" s="112" t="s">
        <v>49</v>
      </c>
      <c r="CC6" s="196"/>
    </row>
    <row r="7" spans="1:81" ht="12.75" customHeight="1">
      <c r="A7" s="6">
        <v>5</v>
      </c>
      <c r="B7" s="220" t="s">
        <v>29</v>
      </c>
      <c r="C7" s="2"/>
      <c r="D7" s="111" t="str">
        <f>B11</f>
        <v>CANSUNUR IŞILDAK</v>
      </c>
      <c r="E7" s="134">
        <f t="shared" si="20"/>
        <v>0</v>
      </c>
      <c r="F7" s="132">
        <f t="shared" si="0"/>
        <v>4</v>
      </c>
      <c r="G7" s="48">
        <f t="shared" si="1"/>
        <v>-9</v>
      </c>
      <c r="H7" s="133">
        <f t="shared" si="2"/>
        <v>0</v>
      </c>
      <c r="I7" s="26">
        <f t="shared" si="3"/>
        <v>1</v>
      </c>
      <c r="J7" s="237">
        <v>4</v>
      </c>
      <c r="K7" s="238">
        <v>13</v>
      </c>
      <c r="L7" s="141">
        <f t="shared" si="4"/>
        <v>9</v>
      </c>
      <c r="M7" s="142">
        <f t="shared" si="5"/>
        <v>13</v>
      </c>
      <c r="N7" s="29">
        <f t="shared" si="21"/>
        <v>1</v>
      </c>
      <c r="O7" s="14" t="str">
        <f>B12</f>
        <v>ONUR AKMAN</v>
      </c>
      <c r="P7" s="7"/>
      <c r="Q7" s="69" t="str">
        <f>D51</f>
        <v>FURKAN GÜLTEKİN</v>
      </c>
      <c r="R7" s="56">
        <f t="shared" si="22"/>
        <v>0</v>
      </c>
      <c r="S7" s="147">
        <f t="shared" si="6"/>
        <v>6</v>
      </c>
      <c r="T7" s="76">
        <f t="shared" si="7"/>
        <v>-7</v>
      </c>
      <c r="U7" s="36">
        <f t="shared" si="23"/>
        <v>0</v>
      </c>
      <c r="V7" s="228">
        <f t="shared" si="24"/>
        <v>1</v>
      </c>
      <c r="W7" s="50">
        <v>6</v>
      </c>
      <c r="X7" s="49">
        <v>13</v>
      </c>
      <c r="Y7" s="143">
        <f t="shared" si="8"/>
        <v>7</v>
      </c>
      <c r="Z7" s="148">
        <f t="shared" si="9"/>
        <v>13</v>
      </c>
      <c r="AA7" s="63">
        <f t="shared" si="25"/>
        <v>1</v>
      </c>
      <c r="AB7" s="14" t="str">
        <f>D52</f>
        <v>GAFFUR KEDİKOĞLU</v>
      </c>
      <c r="AC7" s="226"/>
      <c r="AD7" s="12" t="str">
        <f>Q51</f>
        <v>FATİH TÜMER</v>
      </c>
      <c r="AE7" s="19">
        <f t="shared" si="26"/>
        <v>1</v>
      </c>
      <c r="AF7" s="22">
        <f t="shared" si="27"/>
        <v>13</v>
      </c>
      <c r="AG7" s="150">
        <f t="shared" si="10"/>
        <v>6</v>
      </c>
      <c r="AH7" s="36">
        <f t="shared" si="11"/>
        <v>0</v>
      </c>
      <c r="AI7" s="38">
        <f t="shared" si="12"/>
        <v>0</v>
      </c>
      <c r="AJ7" s="42">
        <v>13</v>
      </c>
      <c r="AK7" s="43">
        <v>7</v>
      </c>
      <c r="AL7" s="143">
        <f t="shared" si="13"/>
        <v>-6</v>
      </c>
      <c r="AM7" s="44">
        <f t="shared" si="28"/>
        <v>7</v>
      </c>
      <c r="AN7" s="29">
        <f t="shared" si="29"/>
        <v>0</v>
      </c>
      <c r="AO7" s="14" t="str">
        <f>Q52</f>
        <v>SONER TOZUN</v>
      </c>
      <c r="AP7" s="7"/>
      <c r="AQ7" s="12" t="str">
        <f>AD51</f>
        <v>ÖMER ERDOĞAN</v>
      </c>
      <c r="AR7" s="19">
        <f t="shared" si="30"/>
        <v>1</v>
      </c>
      <c r="AS7" s="267">
        <f t="shared" si="31"/>
        <v>13</v>
      </c>
      <c r="AT7" s="107">
        <f t="shared" si="14"/>
        <v>3</v>
      </c>
      <c r="AU7" s="99">
        <f t="shared" si="32"/>
        <v>1</v>
      </c>
      <c r="AV7" s="100">
        <f t="shared" si="33"/>
        <v>0</v>
      </c>
      <c r="AW7" s="85">
        <v>13</v>
      </c>
      <c r="AX7" s="84">
        <v>10</v>
      </c>
      <c r="AY7" s="143">
        <f t="shared" si="15"/>
        <v>-3</v>
      </c>
      <c r="AZ7" s="268">
        <f t="shared" si="34"/>
        <v>10</v>
      </c>
      <c r="BA7" s="29">
        <f t="shared" si="35"/>
        <v>0</v>
      </c>
      <c r="BB7" s="14" t="str">
        <f>AD52</f>
        <v>AHMET Ö ÇETİN</v>
      </c>
      <c r="BC7" s="7"/>
      <c r="BD7" s="111" t="str">
        <f>AQ51</f>
        <v>DUYGU ÖLMEZ</v>
      </c>
      <c r="BE7" s="19">
        <f t="shared" si="36"/>
        <v>1</v>
      </c>
      <c r="BF7" s="151">
        <f t="shared" si="37"/>
        <v>13</v>
      </c>
      <c r="BG7" s="109">
        <f t="shared" si="16"/>
        <v>1</v>
      </c>
      <c r="BH7" s="36">
        <f t="shared" si="17"/>
        <v>0</v>
      </c>
      <c r="BI7" s="59">
        <f t="shared" si="18"/>
        <v>0</v>
      </c>
      <c r="BJ7" s="123">
        <v>13</v>
      </c>
      <c r="BK7" s="122">
        <v>12</v>
      </c>
      <c r="BL7" s="152">
        <f t="shared" si="19"/>
        <v>-1</v>
      </c>
      <c r="BM7" s="153">
        <f t="shared" si="38"/>
        <v>12</v>
      </c>
      <c r="BN7" s="29">
        <f t="shared" si="39"/>
        <v>0</v>
      </c>
      <c r="BO7" s="112" t="str">
        <f>AQ52</f>
        <v>AHMET EMEN</v>
      </c>
      <c r="BP7" s="54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</row>
    <row r="8" spans="1:81" ht="12.75" customHeight="1">
      <c r="A8" s="6">
        <v>6</v>
      </c>
      <c r="B8" s="220" t="s">
        <v>30</v>
      </c>
      <c r="C8" s="2"/>
      <c r="D8" s="116" t="str">
        <f>B13</f>
        <v>GAFFUR KEDİKOĞLU</v>
      </c>
      <c r="E8" s="134">
        <f t="shared" si="20"/>
        <v>1</v>
      </c>
      <c r="F8" s="132">
        <f t="shared" si="0"/>
        <v>13</v>
      </c>
      <c r="G8" s="48">
        <f t="shared" si="1"/>
        <v>10</v>
      </c>
      <c r="H8" s="133">
        <f t="shared" si="2"/>
        <v>1</v>
      </c>
      <c r="I8" s="26">
        <f t="shared" si="3"/>
        <v>0</v>
      </c>
      <c r="J8" s="237">
        <v>13</v>
      </c>
      <c r="K8" s="238">
        <v>3</v>
      </c>
      <c r="L8" s="141">
        <f t="shared" si="4"/>
        <v>-10</v>
      </c>
      <c r="M8" s="142">
        <f t="shared" si="5"/>
        <v>3</v>
      </c>
      <c r="N8" s="29">
        <f t="shared" si="21"/>
        <v>0</v>
      </c>
      <c r="O8" s="14" t="str">
        <f>B14</f>
        <v>NURAY BAYRAMOĞLU</v>
      </c>
      <c r="P8" s="7"/>
      <c r="Q8" s="69" t="str">
        <f>D53</f>
        <v>GÜLİZAR DİN</v>
      </c>
      <c r="R8" s="56">
        <f t="shared" si="22"/>
        <v>0</v>
      </c>
      <c r="S8" s="147">
        <f t="shared" si="6"/>
        <v>6</v>
      </c>
      <c r="T8" s="76">
        <f t="shared" si="7"/>
        <v>-7</v>
      </c>
      <c r="U8" s="36">
        <f t="shared" si="23"/>
        <v>0</v>
      </c>
      <c r="V8" s="228">
        <f t="shared" si="24"/>
        <v>1</v>
      </c>
      <c r="W8" s="50">
        <v>6</v>
      </c>
      <c r="X8" s="49">
        <v>13</v>
      </c>
      <c r="Y8" s="143">
        <f t="shared" si="8"/>
        <v>7</v>
      </c>
      <c r="Z8" s="148">
        <f t="shared" si="9"/>
        <v>13</v>
      </c>
      <c r="AA8" s="63">
        <f t="shared" si="25"/>
        <v>1</v>
      </c>
      <c r="AB8" s="14" t="str">
        <f>D54</f>
        <v>ONUR AKMAN</v>
      </c>
      <c r="AC8" s="226"/>
      <c r="AD8" s="12" t="str">
        <f>Q53</f>
        <v>ÜMİT ENSAR</v>
      </c>
      <c r="AE8" s="19">
        <f t="shared" si="26"/>
        <v>1</v>
      </c>
      <c r="AF8" s="22">
        <f t="shared" si="27"/>
        <v>13</v>
      </c>
      <c r="AG8" s="150">
        <f t="shared" si="10"/>
        <v>10</v>
      </c>
      <c r="AH8" s="36">
        <f t="shared" si="11"/>
        <v>0</v>
      </c>
      <c r="AI8" s="38">
        <f t="shared" si="12"/>
        <v>0</v>
      </c>
      <c r="AJ8" s="42">
        <v>13</v>
      </c>
      <c r="AK8" s="43">
        <v>3</v>
      </c>
      <c r="AL8" s="143">
        <f t="shared" si="13"/>
        <v>-10</v>
      </c>
      <c r="AM8" s="44">
        <f t="shared" si="28"/>
        <v>3</v>
      </c>
      <c r="AN8" s="29">
        <f t="shared" si="29"/>
        <v>0</v>
      </c>
      <c r="AO8" s="14" t="str">
        <f>Q54</f>
        <v>AHMET MUSA</v>
      </c>
      <c r="AP8" s="7"/>
      <c r="AQ8" s="12" t="str">
        <f>AD53</f>
        <v>SEVDA KEKLİK</v>
      </c>
      <c r="AR8" s="19">
        <f t="shared" si="30"/>
        <v>1</v>
      </c>
      <c r="AS8" s="267">
        <f t="shared" si="31"/>
        <v>13</v>
      </c>
      <c r="AT8" s="107">
        <f t="shared" si="14"/>
        <v>13</v>
      </c>
      <c r="AU8" s="99">
        <f t="shared" si="32"/>
        <v>1</v>
      </c>
      <c r="AV8" s="100">
        <f t="shared" si="33"/>
        <v>0</v>
      </c>
      <c r="AW8" s="85">
        <v>13</v>
      </c>
      <c r="AX8" s="84">
        <v>0</v>
      </c>
      <c r="AY8" s="143">
        <f t="shared" si="15"/>
        <v>-13</v>
      </c>
      <c r="AZ8" s="268">
        <f t="shared" si="34"/>
        <v>0</v>
      </c>
      <c r="BA8" s="29">
        <f t="shared" si="35"/>
        <v>0</v>
      </c>
      <c r="BB8" s="14" t="str">
        <f>AD54</f>
        <v>KADİRCAN KADER</v>
      </c>
      <c r="BC8" s="7"/>
      <c r="BD8" s="111" t="str">
        <f>AQ53</f>
        <v>MUSA SARIÇAM</v>
      </c>
      <c r="BE8" s="19">
        <f t="shared" si="36"/>
        <v>0</v>
      </c>
      <c r="BF8" s="151">
        <f t="shared" si="37"/>
        <v>9</v>
      </c>
      <c r="BG8" s="109">
        <f t="shared" si="16"/>
        <v>-4</v>
      </c>
      <c r="BH8" s="36">
        <f t="shared" si="17"/>
        <v>0</v>
      </c>
      <c r="BI8" s="59">
        <f t="shared" si="18"/>
        <v>0</v>
      </c>
      <c r="BJ8" s="123">
        <v>9</v>
      </c>
      <c r="BK8" s="122">
        <v>13</v>
      </c>
      <c r="BL8" s="152">
        <f t="shared" si="19"/>
        <v>4</v>
      </c>
      <c r="BM8" s="153">
        <f t="shared" si="38"/>
        <v>13</v>
      </c>
      <c r="BN8" s="29">
        <f t="shared" si="39"/>
        <v>1</v>
      </c>
      <c r="BO8" s="112" t="str">
        <f>AQ54</f>
        <v>FURKAN GÜLTEKİN</v>
      </c>
      <c r="BP8" s="54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</row>
    <row r="9" spans="1:81" ht="12.75" customHeight="1">
      <c r="A9" s="6">
        <v>7</v>
      </c>
      <c r="B9" s="220" t="s">
        <v>31</v>
      </c>
      <c r="C9" s="2"/>
      <c r="D9" s="111" t="str">
        <f>B15</f>
        <v>ÖZLEM KORKMAZ</v>
      </c>
      <c r="E9" s="134">
        <f t="shared" si="20"/>
        <v>0</v>
      </c>
      <c r="F9" s="132">
        <f t="shared" si="0"/>
        <v>11</v>
      </c>
      <c r="G9" s="48">
        <f t="shared" si="1"/>
        <v>-2</v>
      </c>
      <c r="H9" s="133">
        <f t="shared" si="2"/>
        <v>0</v>
      </c>
      <c r="I9" s="26">
        <f t="shared" si="3"/>
        <v>1</v>
      </c>
      <c r="J9" s="237">
        <v>11</v>
      </c>
      <c r="K9" s="238">
        <v>13</v>
      </c>
      <c r="L9" s="141">
        <f t="shared" si="4"/>
        <v>2</v>
      </c>
      <c r="M9" s="142">
        <f t="shared" si="5"/>
        <v>13</v>
      </c>
      <c r="N9" s="29">
        <f t="shared" si="21"/>
        <v>1</v>
      </c>
      <c r="O9" s="14" t="str">
        <f>B16</f>
        <v>YASİN ŞEN</v>
      </c>
      <c r="P9" s="7"/>
      <c r="Q9" s="69" t="str">
        <f>D55</f>
        <v>AHMET EMEN</v>
      </c>
      <c r="R9" s="56">
        <f t="shared" si="22"/>
        <v>1</v>
      </c>
      <c r="S9" s="147">
        <f t="shared" si="6"/>
        <v>13</v>
      </c>
      <c r="T9" s="76">
        <f t="shared" si="7"/>
        <v>8</v>
      </c>
      <c r="U9" s="36">
        <f t="shared" si="23"/>
        <v>1</v>
      </c>
      <c r="V9" s="228">
        <f t="shared" si="24"/>
        <v>0</v>
      </c>
      <c r="W9" s="50">
        <v>13</v>
      </c>
      <c r="X9" s="49">
        <v>5</v>
      </c>
      <c r="Y9" s="143">
        <f t="shared" si="8"/>
        <v>-8</v>
      </c>
      <c r="Z9" s="148">
        <f t="shared" si="9"/>
        <v>5</v>
      </c>
      <c r="AA9" s="63">
        <f t="shared" si="25"/>
        <v>0</v>
      </c>
      <c r="AB9" s="14" t="str">
        <f>D56</f>
        <v>EMRE TİMUR</v>
      </c>
      <c r="AC9" s="226"/>
      <c r="AD9" s="12" t="str">
        <f>Q55</f>
        <v>EMRE GÜNGÖR</v>
      </c>
      <c r="AE9" s="19">
        <f t="shared" si="26"/>
        <v>1</v>
      </c>
      <c r="AF9" s="22">
        <f t="shared" si="27"/>
        <v>13</v>
      </c>
      <c r="AG9" s="150">
        <f t="shared" si="10"/>
        <v>6</v>
      </c>
      <c r="AH9" s="36">
        <f t="shared" si="11"/>
        <v>0</v>
      </c>
      <c r="AI9" s="38">
        <f t="shared" si="12"/>
        <v>0</v>
      </c>
      <c r="AJ9" s="42">
        <v>13</v>
      </c>
      <c r="AK9" s="43">
        <v>7</v>
      </c>
      <c r="AL9" s="143">
        <f t="shared" si="13"/>
        <v>-6</v>
      </c>
      <c r="AM9" s="44">
        <f t="shared" si="28"/>
        <v>7</v>
      </c>
      <c r="AN9" s="29">
        <f t="shared" si="29"/>
        <v>0</v>
      </c>
      <c r="AO9" s="14" t="str">
        <f>Q56</f>
        <v>ERDOĞAN YORDAM</v>
      </c>
      <c r="AP9" s="7"/>
      <c r="AQ9" s="12" t="str">
        <f>AD55</f>
        <v>AHMET EMEN</v>
      </c>
      <c r="AR9" s="19">
        <f t="shared" si="30"/>
        <v>1</v>
      </c>
      <c r="AS9" s="267">
        <f t="shared" si="31"/>
        <v>13</v>
      </c>
      <c r="AT9" s="107">
        <f t="shared" si="14"/>
        <v>3</v>
      </c>
      <c r="AU9" s="99">
        <f t="shared" si="32"/>
        <v>1</v>
      </c>
      <c r="AV9" s="100">
        <f t="shared" si="33"/>
        <v>0</v>
      </c>
      <c r="AW9" s="85">
        <v>13</v>
      </c>
      <c r="AX9" s="84">
        <v>10</v>
      </c>
      <c r="AY9" s="143">
        <f t="shared" si="15"/>
        <v>-3</v>
      </c>
      <c r="AZ9" s="268">
        <f t="shared" si="34"/>
        <v>10</v>
      </c>
      <c r="BA9" s="29">
        <f t="shared" si="35"/>
        <v>0</v>
      </c>
      <c r="BB9" s="14" t="str">
        <f>AD56</f>
        <v>SEFA ARSLAN</v>
      </c>
      <c r="BC9" s="7"/>
      <c r="BD9" s="111" t="str">
        <f>AQ55</f>
        <v>FATİH TÜMER</v>
      </c>
      <c r="BE9" s="19">
        <f t="shared" si="36"/>
        <v>0</v>
      </c>
      <c r="BF9" s="151">
        <f t="shared" si="37"/>
        <v>5</v>
      </c>
      <c r="BG9" s="109">
        <f t="shared" si="16"/>
        <v>-8</v>
      </c>
      <c r="BH9" s="36">
        <f t="shared" si="17"/>
        <v>0</v>
      </c>
      <c r="BI9" s="59">
        <f t="shared" si="18"/>
        <v>0</v>
      </c>
      <c r="BJ9" s="123">
        <v>5</v>
      </c>
      <c r="BK9" s="122">
        <v>13</v>
      </c>
      <c r="BL9" s="152">
        <f t="shared" si="19"/>
        <v>8</v>
      </c>
      <c r="BM9" s="153">
        <f t="shared" si="38"/>
        <v>13</v>
      </c>
      <c r="BN9" s="29">
        <f t="shared" si="39"/>
        <v>1</v>
      </c>
      <c r="BO9" s="112" t="str">
        <f>AQ56</f>
        <v>FERHAT ODABAŞ</v>
      </c>
      <c r="BP9" s="546"/>
      <c r="BQ9" s="625" t="s">
        <v>270</v>
      </c>
      <c r="BR9" s="626"/>
      <c r="BS9" s="626"/>
      <c r="BT9" s="626"/>
      <c r="BU9" s="626"/>
      <c r="BV9" s="626"/>
      <c r="BW9" s="626"/>
      <c r="BX9" s="626"/>
      <c r="BY9" s="626"/>
      <c r="BZ9" s="626"/>
      <c r="CA9" s="626"/>
      <c r="CB9" s="627"/>
      <c r="CC9" s="196"/>
    </row>
    <row r="10" spans="1:81" ht="12.75" customHeight="1">
      <c r="A10" s="6">
        <v>8</v>
      </c>
      <c r="B10" s="220" t="s">
        <v>32</v>
      </c>
      <c r="C10" s="2"/>
      <c r="D10" s="111" t="str">
        <f>B17</f>
        <v>EMRE TİMUR</v>
      </c>
      <c r="E10" s="134">
        <f t="shared" si="20"/>
        <v>1</v>
      </c>
      <c r="F10" s="132">
        <f t="shared" si="0"/>
        <v>13</v>
      </c>
      <c r="G10" s="48">
        <f t="shared" si="1"/>
        <v>8</v>
      </c>
      <c r="H10" s="133">
        <f t="shared" si="2"/>
        <v>1</v>
      </c>
      <c r="I10" s="26">
        <f t="shared" si="3"/>
        <v>0</v>
      </c>
      <c r="J10" s="237">
        <v>13</v>
      </c>
      <c r="K10" s="238">
        <v>5</v>
      </c>
      <c r="L10" s="141">
        <f t="shared" si="4"/>
        <v>-8</v>
      </c>
      <c r="M10" s="142">
        <f t="shared" si="5"/>
        <v>5</v>
      </c>
      <c r="N10" s="29">
        <f t="shared" si="21"/>
        <v>0</v>
      </c>
      <c r="O10" s="14" t="str">
        <f>B18</f>
        <v>İNCİ ÖZTÜRK</v>
      </c>
      <c r="P10" s="7"/>
      <c r="Q10" s="69" t="str">
        <f>D57</f>
        <v>KADİRCAN KADER</v>
      </c>
      <c r="R10" s="56">
        <f t="shared" si="22"/>
        <v>0</v>
      </c>
      <c r="S10" s="147">
        <f t="shared" si="6"/>
        <v>12</v>
      </c>
      <c r="T10" s="76">
        <f t="shared" si="7"/>
        <v>-1</v>
      </c>
      <c r="U10" s="36">
        <f t="shared" si="23"/>
        <v>0</v>
      </c>
      <c r="V10" s="228">
        <f t="shared" si="24"/>
        <v>1</v>
      </c>
      <c r="W10" s="50">
        <v>12</v>
      </c>
      <c r="X10" s="49">
        <v>13</v>
      </c>
      <c r="Y10" s="143">
        <f t="shared" si="8"/>
        <v>1</v>
      </c>
      <c r="Z10" s="148">
        <f t="shared" si="9"/>
        <v>13</v>
      </c>
      <c r="AA10" s="63">
        <f t="shared" si="25"/>
        <v>1</v>
      </c>
      <c r="AB10" s="14" t="str">
        <f>D58</f>
        <v>ERDOĞAN YORDAM</v>
      </c>
      <c r="AC10" s="226"/>
      <c r="AD10" s="12" t="str">
        <f>Q57</f>
        <v>MUSA SARIÇAM</v>
      </c>
      <c r="AE10" s="19">
        <f t="shared" si="26"/>
        <v>1</v>
      </c>
      <c r="AF10" s="22">
        <f t="shared" si="27"/>
        <v>13</v>
      </c>
      <c r="AG10" s="150">
        <f t="shared" si="10"/>
        <v>8</v>
      </c>
      <c r="AH10" s="36">
        <f t="shared" si="11"/>
        <v>0</v>
      </c>
      <c r="AI10" s="38">
        <f t="shared" si="12"/>
        <v>0</v>
      </c>
      <c r="AJ10" s="42">
        <v>13</v>
      </c>
      <c r="AK10" s="43">
        <v>5</v>
      </c>
      <c r="AL10" s="143">
        <f t="shared" si="13"/>
        <v>-8</v>
      </c>
      <c r="AM10" s="44">
        <f t="shared" si="28"/>
        <v>5</v>
      </c>
      <c r="AN10" s="29">
        <f t="shared" si="29"/>
        <v>0</v>
      </c>
      <c r="AO10" s="14" t="str">
        <f>Q58</f>
        <v>PEMBE YILMAZTÜRK</v>
      </c>
      <c r="AP10" s="7"/>
      <c r="AQ10" s="12" t="str">
        <f>AD57</f>
        <v>FURKAN GÜLTEKİN</v>
      </c>
      <c r="AR10" s="19">
        <f t="shared" si="30"/>
        <v>1</v>
      </c>
      <c r="AS10" s="267">
        <f t="shared" si="31"/>
        <v>13</v>
      </c>
      <c r="AT10" s="107">
        <f t="shared" si="14"/>
        <v>2</v>
      </c>
      <c r="AU10" s="99">
        <f t="shared" si="32"/>
        <v>1</v>
      </c>
      <c r="AV10" s="100">
        <f t="shared" si="33"/>
        <v>0</v>
      </c>
      <c r="AW10" s="85">
        <v>13</v>
      </c>
      <c r="AX10" s="84">
        <v>11</v>
      </c>
      <c r="AY10" s="143">
        <f t="shared" si="15"/>
        <v>-2</v>
      </c>
      <c r="AZ10" s="268">
        <f t="shared" si="34"/>
        <v>11</v>
      </c>
      <c r="BA10" s="29">
        <f t="shared" si="35"/>
        <v>0</v>
      </c>
      <c r="BB10" s="14" t="str">
        <f>AD58</f>
        <v>YUSUF PİRİM</v>
      </c>
      <c r="BC10" s="7"/>
      <c r="BD10" s="111" t="str">
        <f>AQ57</f>
        <v>RÜSTEM HAMDİ</v>
      </c>
      <c r="BE10" s="19">
        <f t="shared" si="36"/>
        <v>1</v>
      </c>
      <c r="BF10" s="151">
        <f t="shared" si="37"/>
        <v>13</v>
      </c>
      <c r="BG10" s="109">
        <f t="shared" si="16"/>
        <v>4</v>
      </c>
      <c r="BH10" s="36">
        <f t="shared" si="17"/>
        <v>0</v>
      </c>
      <c r="BI10" s="59">
        <f t="shared" si="18"/>
        <v>0</v>
      </c>
      <c r="BJ10" s="123">
        <v>13</v>
      </c>
      <c r="BK10" s="122">
        <v>9</v>
      </c>
      <c r="BL10" s="152">
        <f t="shared" si="19"/>
        <v>-4</v>
      </c>
      <c r="BM10" s="153">
        <f t="shared" si="38"/>
        <v>9</v>
      </c>
      <c r="BN10" s="29">
        <f t="shared" si="39"/>
        <v>0</v>
      </c>
      <c r="BO10" s="112" t="str">
        <f>AQ58</f>
        <v>RAMAZAN ÖMEROĞLU</v>
      </c>
      <c r="BP10" s="546"/>
      <c r="BQ10" s="628" t="s">
        <v>1</v>
      </c>
      <c r="BR10" s="629" t="s">
        <v>6</v>
      </c>
      <c r="BS10" s="629" t="s">
        <v>7</v>
      </c>
      <c r="BT10" s="635" t="s">
        <v>13</v>
      </c>
      <c r="BU10" s="636" t="s">
        <v>8</v>
      </c>
      <c r="BV10" s="636"/>
      <c r="BW10" s="637" t="s">
        <v>9</v>
      </c>
      <c r="BX10" s="637"/>
      <c r="BY10" s="635" t="s">
        <v>13</v>
      </c>
      <c r="BZ10" s="630" t="s">
        <v>7</v>
      </c>
      <c r="CA10" s="630" t="s">
        <v>10</v>
      </c>
      <c r="CB10" s="631" t="s">
        <v>2</v>
      </c>
      <c r="CC10" s="196"/>
    </row>
    <row r="11" spans="1:81" ht="12.75" customHeight="1">
      <c r="A11" s="6">
        <v>9</v>
      </c>
      <c r="B11" s="220" t="s">
        <v>33</v>
      </c>
      <c r="C11" s="2"/>
      <c r="D11" s="111" t="str">
        <f>B19</f>
        <v>RÜSTEM HAMDİ</v>
      </c>
      <c r="E11" s="134">
        <f t="shared" si="20"/>
        <v>1</v>
      </c>
      <c r="F11" s="132">
        <f t="shared" si="0"/>
        <v>13</v>
      </c>
      <c r="G11" s="48">
        <f t="shared" si="1"/>
        <v>4</v>
      </c>
      <c r="H11" s="133">
        <f t="shared" si="2"/>
        <v>1</v>
      </c>
      <c r="I11" s="26">
        <f t="shared" si="3"/>
        <v>0</v>
      </c>
      <c r="J11" s="237">
        <v>13</v>
      </c>
      <c r="K11" s="238">
        <v>9</v>
      </c>
      <c r="L11" s="141">
        <f t="shared" si="4"/>
        <v>-4</v>
      </c>
      <c r="M11" s="142">
        <f t="shared" si="5"/>
        <v>9</v>
      </c>
      <c r="N11" s="29">
        <f t="shared" si="21"/>
        <v>0</v>
      </c>
      <c r="O11" s="14" t="str">
        <f>B20</f>
        <v>TOLGA YÜCEL</v>
      </c>
      <c r="P11" s="7"/>
      <c r="Q11" s="69" t="str">
        <f>D59</f>
        <v>FERHAT ODABAŞ</v>
      </c>
      <c r="R11" s="56">
        <f t="shared" si="22"/>
        <v>0</v>
      </c>
      <c r="S11" s="147">
        <f t="shared" si="6"/>
        <v>8</v>
      </c>
      <c r="T11" s="76">
        <f t="shared" si="7"/>
        <v>-5</v>
      </c>
      <c r="U11" s="36">
        <f t="shared" si="23"/>
        <v>0</v>
      </c>
      <c r="V11" s="228">
        <f t="shared" si="24"/>
        <v>1</v>
      </c>
      <c r="W11" s="50">
        <v>8</v>
      </c>
      <c r="X11" s="49">
        <v>13</v>
      </c>
      <c r="Y11" s="143">
        <f t="shared" si="8"/>
        <v>5</v>
      </c>
      <c r="Z11" s="148">
        <f t="shared" si="9"/>
        <v>13</v>
      </c>
      <c r="AA11" s="63">
        <f t="shared" si="25"/>
        <v>1</v>
      </c>
      <c r="AB11" s="14" t="str">
        <f>D60</f>
        <v>ÜMİT ENSAR</v>
      </c>
      <c r="AC11" s="226"/>
      <c r="AD11" s="12" t="str">
        <f>Q59</f>
        <v>ÖMER ERDOĞAN</v>
      </c>
      <c r="AE11" s="19">
        <f t="shared" si="26"/>
        <v>1</v>
      </c>
      <c r="AF11" s="22">
        <f t="shared" si="27"/>
        <v>13</v>
      </c>
      <c r="AG11" s="150">
        <f t="shared" si="10"/>
        <v>8</v>
      </c>
      <c r="AH11" s="36">
        <f t="shared" si="11"/>
        <v>0</v>
      </c>
      <c r="AI11" s="38">
        <f t="shared" si="12"/>
        <v>0</v>
      </c>
      <c r="AJ11" s="42">
        <v>13</v>
      </c>
      <c r="AK11" s="43">
        <v>5</v>
      </c>
      <c r="AL11" s="143">
        <f t="shared" si="13"/>
        <v>-8</v>
      </c>
      <c r="AM11" s="44">
        <f t="shared" si="28"/>
        <v>5</v>
      </c>
      <c r="AN11" s="29">
        <f t="shared" si="29"/>
        <v>0</v>
      </c>
      <c r="AO11" s="14" t="str">
        <f>Q60</f>
        <v>SEDA GERİDÖNMEZ</v>
      </c>
      <c r="AP11" s="7"/>
      <c r="AQ11" s="12" t="str">
        <f>AD59</f>
        <v>ONUR AKMAN</v>
      </c>
      <c r="AR11" s="19">
        <f t="shared" si="30"/>
        <v>0</v>
      </c>
      <c r="AS11" s="267">
        <f t="shared" si="31"/>
        <v>1</v>
      </c>
      <c r="AT11" s="107">
        <f t="shared" si="14"/>
        <v>-12</v>
      </c>
      <c r="AU11" s="99">
        <f t="shared" si="32"/>
        <v>0</v>
      </c>
      <c r="AV11" s="100">
        <f t="shared" si="33"/>
        <v>1</v>
      </c>
      <c r="AW11" s="85">
        <v>1</v>
      </c>
      <c r="AX11" s="84">
        <v>13</v>
      </c>
      <c r="AY11" s="143">
        <f t="shared" si="15"/>
        <v>12</v>
      </c>
      <c r="AZ11" s="268">
        <f t="shared" si="34"/>
        <v>13</v>
      </c>
      <c r="BA11" s="29">
        <f t="shared" si="35"/>
        <v>1</v>
      </c>
      <c r="BB11" s="14" t="str">
        <f>AD60</f>
        <v>FURKAN ULU</v>
      </c>
      <c r="BC11" s="7"/>
      <c r="BD11" s="111" t="str">
        <f>AQ59</f>
        <v>MERVE TİMUR</v>
      </c>
      <c r="BE11" s="19">
        <f t="shared" si="36"/>
        <v>0</v>
      </c>
      <c r="BF11" s="151">
        <f t="shared" si="37"/>
        <v>9</v>
      </c>
      <c r="BG11" s="109">
        <f t="shared" si="16"/>
        <v>-4</v>
      </c>
      <c r="BH11" s="36">
        <f t="shared" si="17"/>
        <v>0</v>
      </c>
      <c r="BI11" s="59">
        <f t="shared" si="18"/>
        <v>0</v>
      </c>
      <c r="BJ11" s="123">
        <v>9</v>
      </c>
      <c r="BK11" s="122">
        <v>13</v>
      </c>
      <c r="BL11" s="152">
        <f t="shared" si="19"/>
        <v>4</v>
      </c>
      <c r="BM11" s="153">
        <f t="shared" si="38"/>
        <v>13</v>
      </c>
      <c r="BN11" s="29">
        <f t="shared" si="39"/>
        <v>1</v>
      </c>
      <c r="BO11" s="112" t="str">
        <f>AQ60</f>
        <v>SEDA GERİDÖNMEZ</v>
      </c>
      <c r="BP11" s="546"/>
      <c r="BQ11" s="628"/>
      <c r="BR11" s="629"/>
      <c r="BS11" s="629"/>
      <c r="BT11" s="635"/>
      <c r="BU11" s="636"/>
      <c r="BV11" s="636"/>
      <c r="BW11" s="637"/>
      <c r="BX11" s="637"/>
      <c r="BY11" s="635"/>
      <c r="BZ11" s="630"/>
      <c r="CA11" s="630"/>
      <c r="CB11" s="631"/>
      <c r="CC11" s="196"/>
    </row>
    <row r="12" spans="1:81" ht="12.75" customHeight="1">
      <c r="A12" s="6">
        <v>10</v>
      </c>
      <c r="B12" s="220" t="s">
        <v>34</v>
      </c>
      <c r="C12" s="2"/>
      <c r="D12" s="111" t="str">
        <f>B21</f>
        <v>ZEHRA KADİR</v>
      </c>
      <c r="E12" s="134">
        <f t="shared" si="20"/>
        <v>0</v>
      </c>
      <c r="F12" s="132">
        <f t="shared" si="0"/>
        <v>0</v>
      </c>
      <c r="G12" s="48">
        <f t="shared" si="1"/>
        <v>-13</v>
      </c>
      <c r="H12" s="133">
        <f t="shared" si="2"/>
        <v>0</v>
      </c>
      <c r="I12" s="26">
        <f t="shared" si="3"/>
        <v>1</v>
      </c>
      <c r="J12" s="237">
        <v>0</v>
      </c>
      <c r="K12" s="238">
        <v>13</v>
      </c>
      <c r="L12" s="141">
        <f t="shared" si="4"/>
        <v>13</v>
      </c>
      <c r="M12" s="142">
        <f t="shared" si="5"/>
        <v>13</v>
      </c>
      <c r="N12" s="29">
        <f t="shared" si="21"/>
        <v>1</v>
      </c>
      <c r="O12" s="14" t="str">
        <f>B22</f>
        <v>SEVDA KEKLİK</v>
      </c>
      <c r="P12" s="7"/>
      <c r="Q12" s="69" t="str">
        <f>D61</f>
        <v>RAMAZAN ÖMEROĞLU</v>
      </c>
      <c r="R12" s="56">
        <f t="shared" si="22"/>
        <v>0</v>
      </c>
      <c r="S12" s="147">
        <f t="shared" si="6"/>
        <v>9</v>
      </c>
      <c r="T12" s="76">
        <f t="shared" si="7"/>
        <v>-4</v>
      </c>
      <c r="U12" s="36">
        <f t="shared" si="23"/>
        <v>0</v>
      </c>
      <c r="V12" s="228">
        <f t="shared" si="24"/>
        <v>1</v>
      </c>
      <c r="W12" s="50">
        <v>9</v>
      </c>
      <c r="X12" s="49">
        <v>13</v>
      </c>
      <c r="Y12" s="143">
        <f t="shared" si="8"/>
        <v>4</v>
      </c>
      <c r="Z12" s="148">
        <f t="shared" si="9"/>
        <v>13</v>
      </c>
      <c r="AA12" s="63">
        <f t="shared" si="25"/>
        <v>1</v>
      </c>
      <c r="AB12" s="14" t="str">
        <f>D62</f>
        <v>AHMET MUSA</v>
      </c>
      <c r="AC12" s="226"/>
      <c r="AD12" s="12" t="str">
        <f>Q61</f>
        <v>YASİN ŞEN</v>
      </c>
      <c r="AE12" s="19">
        <f t="shared" si="26"/>
        <v>0</v>
      </c>
      <c r="AF12" s="22">
        <f t="shared" si="27"/>
        <v>12</v>
      </c>
      <c r="AG12" s="150">
        <f t="shared" si="10"/>
        <v>-1</v>
      </c>
      <c r="AH12" s="36">
        <f t="shared" si="11"/>
        <v>0</v>
      </c>
      <c r="AI12" s="38">
        <f t="shared" si="12"/>
        <v>0</v>
      </c>
      <c r="AJ12" s="42">
        <v>12</v>
      </c>
      <c r="AK12" s="43">
        <v>13</v>
      </c>
      <c r="AL12" s="143">
        <f t="shared" si="13"/>
        <v>1</v>
      </c>
      <c r="AM12" s="44">
        <f t="shared" si="28"/>
        <v>13</v>
      </c>
      <c r="AN12" s="29">
        <f t="shared" si="29"/>
        <v>1</v>
      </c>
      <c r="AO12" s="14" t="str">
        <f>Q62</f>
        <v>AHMET Ö ÇETİN</v>
      </c>
      <c r="AP12" s="7"/>
      <c r="AQ12" s="12" t="str">
        <f>AD61</f>
        <v>RÜSTEM HAMDİ</v>
      </c>
      <c r="AR12" s="19">
        <f t="shared" si="30"/>
        <v>1</v>
      </c>
      <c r="AS12" s="267">
        <f t="shared" si="31"/>
        <v>13</v>
      </c>
      <c r="AT12" s="107">
        <f t="shared" si="14"/>
        <v>3</v>
      </c>
      <c r="AU12" s="99">
        <f t="shared" si="32"/>
        <v>1</v>
      </c>
      <c r="AV12" s="100">
        <f t="shared" si="33"/>
        <v>0</v>
      </c>
      <c r="AW12" s="85">
        <v>13</v>
      </c>
      <c r="AX12" s="84">
        <v>10</v>
      </c>
      <c r="AY12" s="143">
        <f t="shared" si="15"/>
        <v>-3</v>
      </c>
      <c r="AZ12" s="268">
        <f t="shared" si="34"/>
        <v>10</v>
      </c>
      <c r="BA12" s="29">
        <f t="shared" si="35"/>
        <v>0</v>
      </c>
      <c r="BB12" s="14" t="str">
        <f>AD62</f>
        <v>BATUHAN SÜTOĞLU</v>
      </c>
      <c r="BC12" s="7"/>
      <c r="BD12" s="111" t="str">
        <f>AQ61</f>
        <v>SONER TOZUN</v>
      </c>
      <c r="BE12" s="19">
        <f t="shared" si="36"/>
        <v>1</v>
      </c>
      <c r="BF12" s="151">
        <f t="shared" si="37"/>
        <v>13</v>
      </c>
      <c r="BG12" s="109">
        <f t="shared" si="16"/>
        <v>5</v>
      </c>
      <c r="BH12" s="36">
        <f t="shared" si="17"/>
        <v>0</v>
      </c>
      <c r="BI12" s="59">
        <f t="shared" si="18"/>
        <v>0</v>
      </c>
      <c r="BJ12" s="123">
        <v>13</v>
      </c>
      <c r="BK12" s="122">
        <v>8</v>
      </c>
      <c r="BL12" s="152">
        <f t="shared" si="19"/>
        <v>-5</v>
      </c>
      <c r="BM12" s="153">
        <f t="shared" si="38"/>
        <v>8</v>
      </c>
      <c r="BN12" s="29">
        <f t="shared" si="39"/>
        <v>0</v>
      </c>
      <c r="BO12" s="112" t="str">
        <f>AQ62</f>
        <v>SERHAT SAYAK</v>
      </c>
      <c r="BP12" s="547"/>
      <c r="BQ12" s="116" t="s">
        <v>71</v>
      </c>
      <c r="BR12" s="19">
        <v>1</v>
      </c>
      <c r="BS12" s="113">
        <f>BW12</f>
        <v>11</v>
      </c>
      <c r="BT12" s="367">
        <f>SUM(BS12-BZ12)</f>
        <v>1</v>
      </c>
      <c r="BU12" s="368">
        <f>IF(BR12&gt;1,1,0)</f>
        <v>0</v>
      </c>
      <c r="BV12" s="369">
        <f>IF(CA12&gt;1,1,0)</f>
        <v>0</v>
      </c>
      <c r="BW12" s="370">
        <v>11</v>
      </c>
      <c r="BX12" s="371">
        <v>10</v>
      </c>
      <c r="BY12" s="115">
        <f>SUM(BZ12-BS12)</f>
        <v>-1</v>
      </c>
      <c r="BZ12" s="114">
        <f>BX12</f>
        <v>10</v>
      </c>
      <c r="CA12" s="29">
        <f>IF(BX12&gt;12,1,0)</f>
        <v>0</v>
      </c>
      <c r="CB12" s="112" t="s">
        <v>95</v>
      </c>
      <c r="CC12" s="196"/>
    </row>
    <row r="13" spans="1:81" ht="12.75" customHeight="1">
      <c r="A13" s="6">
        <v>11</v>
      </c>
      <c r="B13" s="220" t="s">
        <v>95</v>
      </c>
      <c r="C13" s="2"/>
      <c r="D13" s="111" t="str">
        <f>B23</f>
        <v>BARIŞCAN KÜÇÜK</v>
      </c>
      <c r="E13" s="134">
        <f t="shared" si="20"/>
        <v>0</v>
      </c>
      <c r="F13" s="132">
        <f t="shared" si="0"/>
        <v>2</v>
      </c>
      <c r="G13" s="48">
        <f t="shared" si="1"/>
        <v>-11</v>
      </c>
      <c r="H13" s="133">
        <f t="shared" si="2"/>
        <v>0</v>
      </c>
      <c r="I13" s="26">
        <f t="shared" si="3"/>
        <v>1</v>
      </c>
      <c r="J13" s="237">
        <v>2</v>
      </c>
      <c r="K13" s="238">
        <v>13</v>
      </c>
      <c r="L13" s="141">
        <f t="shared" si="4"/>
        <v>11</v>
      </c>
      <c r="M13" s="142">
        <f t="shared" si="5"/>
        <v>13</v>
      </c>
      <c r="N13" s="29">
        <f t="shared" si="21"/>
        <v>1</v>
      </c>
      <c r="O13" s="14" t="str">
        <f>B24</f>
        <v>TAYFUN ARIK</v>
      </c>
      <c r="P13" s="7"/>
      <c r="Q13" s="69" t="str">
        <f>D63</f>
        <v>EMRE GÜNGÖR</v>
      </c>
      <c r="R13" s="56">
        <f t="shared" si="22"/>
        <v>1</v>
      </c>
      <c r="S13" s="147">
        <f t="shared" si="6"/>
        <v>13</v>
      </c>
      <c r="T13" s="76">
        <f t="shared" si="7"/>
        <v>4</v>
      </c>
      <c r="U13" s="36">
        <f t="shared" si="23"/>
        <v>1</v>
      </c>
      <c r="V13" s="228">
        <f t="shared" si="24"/>
        <v>0</v>
      </c>
      <c r="W13" s="50">
        <v>13</v>
      </c>
      <c r="X13" s="49">
        <v>9</v>
      </c>
      <c r="Y13" s="143">
        <f t="shared" si="8"/>
        <v>-4</v>
      </c>
      <c r="Z13" s="148">
        <f t="shared" si="9"/>
        <v>9</v>
      </c>
      <c r="AA13" s="63">
        <f t="shared" si="25"/>
        <v>0</v>
      </c>
      <c r="AB13" s="14" t="str">
        <f>D64</f>
        <v>AHMET Ö ÇETİN</v>
      </c>
      <c r="AC13" s="226"/>
      <c r="AD13" s="12" t="str">
        <f>Q63</f>
        <v>SEDA KARAOSMANOĞLU</v>
      </c>
      <c r="AE13" s="19">
        <f t="shared" si="26"/>
        <v>0</v>
      </c>
      <c r="AF13" s="22">
        <f t="shared" si="27"/>
        <v>6</v>
      </c>
      <c r="AG13" s="150">
        <f t="shared" si="10"/>
        <v>-7</v>
      </c>
      <c r="AH13" s="36">
        <f t="shared" si="11"/>
        <v>0</v>
      </c>
      <c r="AI13" s="38">
        <f t="shared" si="12"/>
        <v>0</v>
      </c>
      <c r="AJ13" s="42">
        <v>6</v>
      </c>
      <c r="AK13" s="43">
        <v>13</v>
      </c>
      <c r="AL13" s="143">
        <f t="shared" si="13"/>
        <v>7</v>
      </c>
      <c r="AM13" s="44">
        <f t="shared" si="28"/>
        <v>13</v>
      </c>
      <c r="AN13" s="29">
        <f t="shared" si="29"/>
        <v>1</v>
      </c>
      <c r="AO13" s="14" t="str">
        <f>Q64</f>
        <v>SEVDA KEKLİK</v>
      </c>
      <c r="AP13" s="7"/>
      <c r="AQ13" s="12" t="str">
        <f>AD63</f>
        <v>ÖZLEM KORKMAZ</v>
      </c>
      <c r="AR13" s="19">
        <f t="shared" si="30"/>
        <v>0</v>
      </c>
      <c r="AS13" s="267">
        <f t="shared" si="31"/>
        <v>12</v>
      </c>
      <c r="AT13" s="107">
        <f t="shared" si="14"/>
        <v>-1</v>
      </c>
      <c r="AU13" s="99">
        <f t="shared" si="32"/>
        <v>0</v>
      </c>
      <c r="AV13" s="100">
        <f t="shared" si="33"/>
        <v>1</v>
      </c>
      <c r="AW13" s="85">
        <v>12</v>
      </c>
      <c r="AX13" s="84">
        <v>13</v>
      </c>
      <c r="AY13" s="143">
        <f t="shared" si="15"/>
        <v>1</v>
      </c>
      <c r="AZ13" s="268">
        <f t="shared" si="34"/>
        <v>13</v>
      </c>
      <c r="BA13" s="29">
        <f t="shared" si="35"/>
        <v>1</v>
      </c>
      <c r="BB13" s="14" t="str">
        <f>AD64</f>
        <v>SONER TOZUN</v>
      </c>
      <c r="BC13" s="7"/>
      <c r="BD13" s="111" t="str">
        <f>AQ63</f>
        <v>İSMAİL MUSAGİL</v>
      </c>
      <c r="BE13" s="19">
        <f t="shared" si="36"/>
        <v>1</v>
      </c>
      <c r="BF13" s="151">
        <f t="shared" si="37"/>
        <v>13</v>
      </c>
      <c r="BG13" s="109">
        <f t="shared" si="16"/>
        <v>1</v>
      </c>
      <c r="BH13" s="36">
        <f t="shared" si="17"/>
        <v>0</v>
      </c>
      <c r="BI13" s="59">
        <f t="shared" si="18"/>
        <v>0</v>
      </c>
      <c r="BJ13" s="123">
        <v>13</v>
      </c>
      <c r="BK13" s="122">
        <v>12</v>
      </c>
      <c r="BL13" s="152">
        <f t="shared" si="19"/>
        <v>-1</v>
      </c>
      <c r="BM13" s="153">
        <f t="shared" si="38"/>
        <v>12</v>
      </c>
      <c r="BN13" s="29">
        <f t="shared" si="39"/>
        <v>0</v>
      </c>
      <c r="BO13" s="112" t="str">
        <f>AQ64</f>
        <v>YASİN ŞEN</v>
      </c>
      <c r="BP13" s="547"/>
      <c r="BQ13" s="116" t="s">
        <v>68</v>
      </c>
      <c r="BR13" s="19">
        <f>IF(BW13&gt;12,1,0)</f>
        <v>0</v>
      </c>
      <c r="BS13" s="151">
        <f>BW13</f>
        <v>4</v>
      </c>
      <c r="BT13" s="109">
        <f>SUM(BS13-BZ13)</f>
        <v>-5</v>
      </c>
      <c r="BU13" s="36">
        <f>IF(BR13&gt;1,1,0)</f>
        <v>0</v>
      </c>
      <c r="BV13" s="59">
        <f>IF(CA13&gt;1,1,0)</f>
        <v>0</v>
      </c>
      <c r="BW13" s="123">
        <v>4</v>
      </c>
      <c r="BX13" s="122">
        <v>9</v>
      </c>
      <c r="BY13" s="152">
        <f>SUM(BZ13-BS13)</f>
        <v>5</v>
      </c>
      <c r="BZ13" s="153">
        <f>BX13</f>
        <v>9</v>
      </c>
      <c r="CA13" s="29">
        <v>1</v>
      </c>
      <c r="CB13" s="112" t="s">
        <v>88</v>
      </c>
      <c r="CC13" s="196"/>
    </row>
    <row r="14" spans="1:81" ht="12.75" customHeight="1">
      <c r="A14" s="6">
        <v>12</v>
      </c>
      <c r="B14" s="220" t="s">
        <v>35</v>
      </c>
      <c r="C14" s="2"/>
      <c r="D14" s="111" t="str">
        <f>B25</f>
        <v>SEMANUR ASLANTAŞ</v>
      </c>
      <c r="E14" s="134">
        <f t="shared" si="20"/>
        <v>0</v>
      </c>
      <c r="F14" s="132">
        <f t="shared" si="0"/>
        <v>12</v>
      </c>
      <c r="G14" s="48">
        <f t="shared" si="1"/>
        <v>-1</v>
      </c>
      <c r="H14" s="133">
        <f t="shared" si="2"/>
        <v>0</v>
      </c>
      <c r="I14" s="26">
        <f t="shared" si="3"/>
        <v>1</v>
      </c>
      <c r="J14" s="237">
        <v>12</v>
      </c>
      <c r="K14" s="238">
        <v>13</v>
      </c>
      <c r="L14" s="141">
        <f t="shared" si="4"/>
        <v>1</v>
      </c>
      <c r="M14" s="142">
        <f t="shared" si="5"/>
        <v>13</v>
      </c>
      <c r="N14" s="29">
        <f t="shared" si="21"/>
        <v>1</v>
      </c>
      <c r="O14" s="14" t="str">
        <f>B26</f>
        <v>SONER TOZUN</v>
      </c>
      <c r="P14" s="7"/>
      <c r="Q14" s="69" t="str">
        <f>D65</f>
        <v>BATUHAN SÜTOĞLU</v>
      </c>
      <c r="R14" s="56">
        <f t="shared" si="22"/>
        <v>0</v>
      </c>
      <c r="S14" s="147">
        <f t="shared" si="6"/>
        <v>11</v>
      </c>
      <c r="T14" s="76">
        <f t="shared" si="7"/>
        <v>-2</v>
      </c>
      <c r="U14" s="36">
        <f t="shared" si="23"/>
        <v>0</v>
      </c>
      <c r="V14" s="228">
        <f t="shared" si="24"/>
        <v>1</v>
      </c>
      <c r="W14" s="50">
        <v>11</v>
      </c>
      <c r="X14" s="49">
        <v>13</v>
      </c>
      <c r="Y14" s="143">
        <f t="shared" si="8"/>
        <v>2</v>
      </c>
      <c r="Z14" s="148">
        <f t="shared" si="9"/>
        <v>13</v>
      </c>
      <c r="AA14" s="63">
        <f t="shared" si="25"/>
        <v>1</v>
      </c>
      <c r="AB14" s="14" t="str">
        <f>D66</f>
        <v>PEMBE YILMAZTÜRK</v>
      </c>
      <c r="AC14" s="226"/>
      <c r="AD14" s="12" t="str">
        <f>Q65</f>
        <v>TAYFUN ARIK</v>
      </c>
      <c r="AE14" s="19">
        <f t="shared" si="26"/>
        <v>0</v>
      </c>
      <c r="AF14" s="22">
        <f t="shared" si="27"/>
        <v>5</v>
      </c>
      <c r="AG14" s="150">
        <f t="shared" si="10"/>
        <v>-8</v>
      </c>
      <c r="AH14" s="36">
        <f t="shared" si="11"/>
        <v>0</v>
      </c>
      <c r="AI14" s="38">
        <f t="shared" si="12"/>
        <v>0</v>
      </c>
      <c r="AJ14" s="42">
        <v>5</v>
      </c>
      <c r="AK14" s="43">
        <v>13</v>
      </c>
      <c r="AL14" s="143">
        <f t="shared" si="13"/>
        <v>8</v>
      </c>
      <c r="AM14" s="44">
        <f t="shared" si="28"/>
        <v>13</v>
      </c>
      <c r="AN14" s="29">
        <f t="shared" si="29"/>
        <v>1</v>
      </c>
      <c r="AO14" s="14" t="str">
        <f>Q66</f>
        <v>KADİRCAN KADER</v>
      </c>
      <c r="AP14" s="7"/>
      <c r="AQ14" s="12" t="str">
        <f>AD65</f>
        <v>FERHAT ODABAŞ</v>
      </c>
      <c r="AR14" s="19">
        <f t="shared" si="30"/>
        <v>1</v>
      </c>
      <c r="AS14" s="267">
        <f t="shared" si="31"/>
        <v>13</v>
      </c>
      <c r="AT14" s="107">
        <f t="shared" si="14"/>
        <v>7</v>
      </c>
      <c r="AU14" s="99">
        <f t="shared" si="32"/>
        <v>1</v>
      </c>
      <c r="AV14" s="100">
        <f t="shared" si="33"/>
        <v>0</v>
      </c>
      <c r="AW14" s="85">
        <v>13</v>
      </c>
      <c r="AX14" s="84">
        <v>6</v>
      </c>
      <c r="AY14" s="143">
        <f t="shared" si="15"/>
        <v>-7</v>
      </c>
      <c r="AZ14" s="268">
        <f t="shared" si="34"/>
        <v>6</v>
      </c>
      <c r="BA14" s="29">
        <f t="shared" si="35"/>
        <v>0</v>
      </c>
      <c r="BB14" s="14" t="str">
        <f>AD66</f>
        <v>EMRE TİMUR</v>
      </c>
      <c r="BC14" s="7"/>
      <c r="BD14" s="111" t="str">
        <f>AQ65</f>
        <v>AHMET Ö ÇETİN</v>
      </c>
      <c r="BE14" s="19">
        <f t="shared" si="36"/>
        <v>0</v>
      </c>
      <c r="BF14" s="151">
        <f t="shared" si="37"/>
        <v>11</v>
      </c>
      <c r="BG14" s="109">
        <f t="shared" si="16"/>
        <v>-2</v>
      </c>
      <c r="BH14" s="36">
        <f t="shared" si="17"/>
        <v>0</v>
      </c>
      <c r="BI14" s="59">
        <f t="shared" si="18"/>
        <v>0</v>
      </c>
      <c r="BJ14" s="123">
        <v>11</v>
      </c>
      <c r="BK14" s="122">
        <v>13</v>
      </c>
      <c r="BL14" s="152">
        <f t="shared" si="19"/>
        <v>2</v>
      </c>
      <c r="BM14" s="153">
        <f t="shared" si="38"/>
        <v>13</v>
      </c>
      <c r="BN14" s="29">
        <f t="shared" si="39"/>
        <v>1</v>
      </c>
      <c r="BO14" s="112" t="str">
        <f>AQ66</f>
        <v>SEFA ARSLAN</v>
      </c>
      <c r="BP14" s="547"/>
      <c r="BQ14" s="111" t="s">
        <v>42</v>
      </c>
      <c r="BR14" s="19">
        <f>IF(BW14&gt;12,1,0)</f>
        <v>1</v>
      </c>
      <c r="BS14" s="151">
        <f>BW14</f>
        <v>13</v>
      </c>
      <c r="BT14" s="109">
        <f>SUM(BS14-BZ14)</f>
        <v>11</v>
      </c>
      <c r="BU14" s="36">
        <f>IF(BR14&gt;1,1,0)</f>
        <v>0</v>
      </c>
      <c r="BV14" s="59">
        <f>IF(CA14&gt;1,1,0)</f>
        <v>0</v>
      </c>
      <c r="BW14" s="123">
        <v>13</v>
      </c>
      <c r="BX14" s="122">
        <v>2</v>
      </c>
      <c r="BY14" s="152">
        <f>SUM(BZ14-BS14)</f>
        <v>-11</v>
      </c>
      <c r="BZ14" s="153">
        <f>BX14</f>
        <v>2</v>
      </c>
      <c r="CA14" s="29">
        <f>IF(BX14&gt;12,1,0)</f>
        <v>0</v>
      </c>
      <c r="CB14" s="112" t="s">
        <v>70</v>
      </c>
      <c r="CC14" s="196"/>
    </row>
    <row r="15" spans="1:81" ht="12.75" customHeight="1">
      <c r="A15" s="6">
        <v>13</v>
      </c>
      <c r="B15" s="220" t="s">
        <v>36</v>
      </c>
      <c r="C15" s="2"/>
      <c r="D15" s="111" t="str">
        <f>B27</f>
        <v>KADİRCAN KADER</v>
      </c>
      <c r="E15" s="134">
        <f t="shared" si="20"/>
        <v>1</v>
      </c>
      <c r="F15" s="132">
        <f t="shared" si="0"/>
        <v>13</v>
      </c>
      <c r="G15" s="48">
        <f t="shared" si="1"/>
        <v>8</v>
      </c>
      <c r="H15" s="133">
        <f t="shared" si="2"/>
        <v>1</v>
      </c>
      <c r="I15" s="26">
        <f t="shared" si="3"/>
        <v>0</v>
      </c>
      <c r="J15" s="237">
        <v>13</v>
      </c>
      <c r="K15" s="238">
        <v>5</v>
      </c>
      <c r="L15" s="141">
        <f t="shared" si="4"/>
        <v>-8</v>
      </c>
      <c r="M15" s="142">
        <f t="shared" si="5"/>
        <v>5</v>
      </c>
      <c r="N15" s="29">
        <f t="shared" si="21"/>
        <v>0</v>
      </c>
      <c r="O15" s="14" t="str">
        <f>B28</f>
        <v>BÜŞRANUR METİN</v>
      </c>
      <c r="P15" s="7"/>
      <c r="Q15" s="69" t="str">
        <f>D67</f>
        <v>MUSA SARIÇAM</v>
      </c>
      <c r="R15" s="56">
        <f t="shared" si="22"/>
        <v>1</v>
      </c>
      <c r="S15" s="147">
        <f t="shared" si="6"/>
        <v>13</v>
      </c>
      <c r="T15" s="76">
        <f t="shared" si="7"/>
        <v>4</v>
      </c>
      <c r="U15" s="36">
        <f t="shared" si="23"/>
        <v>1</v>
      </c>
      <c r="V15" s="228">
        <f t="shared" si="24"/>
        <v>0</v>
      </c>
      <c r="W15" s="50">
        <v>13</v>
      </c>
      <c r="X15" s="49">
        <v>9</v>
      </c>
      <c r="Y15" s="143">
        <f t="shared" si="8"/>
        <v>-4</v>
      </c>
      <c r="Z15" s="148">
        <f t="shared" si="9"/>
        <v>9</v>
      </c>
      <c r="AA15" s="63">
        <f t="shared" si="25"/>
        <v>0</v>
      </c>
      <c r="AB15" s="14" t="str">
        <f>D68</f>
        <v>MERVE GÜNEŞ</v>
      </c>
      <c r="AC15" s="226"/>
      <c r="AD15" s="12" t="str">
        <f>Q67</f>
        <v>MUSTAFA KILINÇ</v>
      </c>
      <c r="AE15" s="19">
        <f t="shared" si="26"/>
        <v>0</v>
      </c>
      <c r="AF15" s="22">
        <f t="shared" si="27"/>
        <v>9</v>
      </c>
      <c r="AG15" s="150">
        <f t="shared" si="10"/>
        <v>-4</v>
      </c>
      <c r="AH15" s="36">
        <f t="shared" si="11"/>
        <v>0</v>
      </c>
      <c r="AI15" s="38">
        <f t="shared" si="12"/>
        <v>0</v>
      </c>
      <c r="AJ15" s="42">
        <v>9</v>
      </c>
      <c r="AK15" s="43">
        <v>13</v>
      </c>
      <c r="AL15" s="143">
        <f t="shared" si="13"/>
        <v>4</v>
      </c>
      <c r="AM15" s="44">
        <f t="shared" si="28"/>
        <v>13</v>
      </c>
      <c r="AN15" s="29">
        <f t="shared" si="29"/>
        <v>1</v>
      </c>
      <c r="AO15" s="14" t="str">
        <f>Q68</f>
        <v>BATUHAN SÜTOĞLU</v>
      </c>
      <c r="AP15" s="7"/>
      <c r="AQ15" s="12" t="str">
        <f>AD67</f>
        <v>RAMAZAN ÖMEROĞLU</v>
      </c>
      <c r="AR15" s="19">
        <f t="shared" si="30"/>
        <v>1</v>
      </c>
      <c r="AS15" s="267">
        <f t="shared" si="31"/>
        <v>13</v>
      </c>
      <c r="AT15" s="107">
        <f t="shared" si="14"/>
        <v>7</v>
      </c>
      <c r="AU15" s="99">
        <f t="shared" si="32"/>
        <v>1</v>
      </c>
      <c r="AV15" s="100">
        <f t="shared" si="33"/>
        <v>0</v>
      </c>
      <c r="AW15" s="85">
        <v>13</v>
      </c>
      <c r="AX15" s="84">
        <v>6</v>
      </c>
      <c r="AY15" s="143">
        <f t="shared" si="15"/>
        <v>-7</v>
      </c>
      <c r="AZ15" s="268">
        <f t="shared" si="34"/>
        <v>6</v>
      </c>
      <c r="BA15" s="29">
        <f t="shared" si="35"/>
        <v>0</v>
      </c>
      <c r="BB15" s="14" t="str">
        <f>AD68</f>
        <v>MERVE GÜNEŞ</v>
      </c>
      <c r="BC15" s="7"/>
      <c r="BD15" s="111" t="str">
        <f>AQ67</f>
        <v>ESİLE ENEM</v>
      </c>
      <c r="BE15" s="19">
        <f t="shared" si="36"/>
        <v>0</v>
      </c>
      <c r="BF15" s="151">
        <f t="shared" si="37"/>
        <v>8</v>
      </c>
      <c r="BG15" s="109">
        <f t="shared" si="16"/>
        <v>-5</v>
      </c>
      <c r="BH15" s="36">
        <f t="shared" si="17"/>
        <v>0</v>
      </c>
      <c r="BI15" s="59">
        <f t="shared" si="18"/>
        <v>0</v>
      </c>
      <c r="BJ15" s="123">
        <v>8</v>
      </c>
      <c r="BK15" s="122">
        <v>13</v>
      </c>
      <c r="BL15" s="152">
        <f t="shared" si="19"/>
        <v>5</v>
      </c>
      <c r="BM15" s="153">
        <f t="shared" si="38"/>
        <v>13</v>
      </c>
      <c r="BN15" s="29">
        <f t="shared" si="39"/>
        <v>1</v>
      </c>
      <c r="BO15" s="112" t="str">
        <f>AQ68</f>
        <v>YUSUF PİRİM</v>
      </c>
      <c r="BP15" s="547"/>
      <c r="BQ15" s="111" t="s">
        <v>49</v>
      </c>
      <c r="BR15" s="19">
        <f>IF(BW15&gt;12,1,0)</f>
        <v>0</v>
      </c>
      <c r="BS15" s="151">
        <f>BW15</f>
        <v>10</v>
      </c>
      <c r="BT15" s="109">
        <f>SUM(BS15-BZ15)</f>
        <v>-3</v>
      </c>
      <c r="BU15" s="36">
        <f>IF(BR15&gt;1,1,0)</f>
        <v>0</v>
      </c>
      <c r="BV15" s="59">
        <f>IF(CA15&gt;1,1,0)</f>
        <v>0</v>
      </c>
      <c r="BW15" s="123">
        <v>10</v>
      </c>
      <c r="BX15" s="122">
        <v>13</v>
      </c>
      <c r="BY15" s="152">
        <f>SUM(BZ15-BS15)</f>
        <v>3</v>
      </c>
      <c r="BZ15" s="153">
        <f>BX15</f>
        <v>13</v>
      </c>
      <c r="CA15" s="29">
        <f>IF(BX15&gt;12,1,0)</f>
        <v>1</v>
      </c>
      <c r="CB15" s="112" t="s">
        <v>29</v>
      </c>
      <c r="CC15" s="196"/>
    </row>
    <row r="16" spans="1:81" ht="12.75" customHeight="1">
      <c r="A16" s="6">
        <v>14</v>
      </c>
      <c r="B16" s="220" t="s">
        <v>37</v>
      </c>
      <c r="C16" s="2"/>
      <c r="D16" s="111" t="str">
        <f>B29</f>
        <v>ÜMİT ENSAR</v>
      </c>
      <c r="E16" s="134">
        <f t="shared" si="20"/>
        <v>1</v>
      </c>
      <c r="F16" s="132">
        <f t="shared" si="0"/>
        <v>13</v>
      </c>
      <c r="G16" s="48">
        <f t="shared" si="1"/>
        <v>6</v>
      </c>
      <c r="H16" s="133">
        <f t="shared" si="2"/>
        <v>1</v>
      </c>
      <c r="I16" s="26">
        <f t="shared" si="3"/>
        <v>0</v>
      </c>
      <c r="J16" s="237">
        <v>13</v>
      </c>
      <c r="K16" s="238">
        <v>7</v>
      </c>
      <c r="L16" s="141">
        <f t="shared" si="4"/>
        <v>-6</v>
      </c>
      <c r="M16" s="142">
        <f t="shared" si="5"/>
        <v>7</v>
      </c>
      <c r="N16" s="29">
        <f t="shared" si="21"/>
        <v>0</v>
      </c>
      <c r="O16" s="14" t="str">
        <f>B30</f>
        <v>DİLARA BANDAKÇIOĞLU</v>
      </c>
      <c r="P16" s="7"/>
      <c r="Q16" s="69" t="str">
        <f>D69</f>
        <v>RÜSTEM HAMDİ</v>
      </c>
      <c r="R16" s="56">
        <f t="shared" si="22"/>
        <v>1</v>
      </c>
      <c r="S16" s="147">
        <f t="shared" si="6"/>
        <v>13</v>
      </c>
      <c r="T16" s="76">
        <f t="shared" si="7"/>
        <v>10</v>
      </c>
      <c r="U16" s="36">
        <f t="shared" si="23"/>
        <v>1</v>
      </c>
      <c r="V16" s="228">
        <f t="shared" si="24"/>
        <v>0</v>
      </c>
      <c r="W16" s="50">
        <v>13</v>
      </c>
      <c r="X16" s="49">
        <v>3</v>
      </c>
      <c r="Y16" s="143">
        <f t="shared" si="8"/>
        <v>-10</v>
      </c>
      <c r="Z16" s="148">
        <f t="shared" si="9"/>
        <v>3</v>
      </c>
      <c r="AA16" s="63">
        <f t="shared" si="25"/>
        <v>0</v>
      </c>
      <c r="AB16" s="14" t="str">
        <f>D70</f>
        <v>BEKİR CAN ÖZKARA</v>
      </c>
      <c r="AC16" s="226"/>
      <c r="AD16" s="12" t="str">
        <f>Q69</f>
        <v>FURKAN ATALAY</v>
      </c>
      <c r="AE16" s="19">
        <f t="shared" si="26"/>
        <v>0</v>
      </c>
      <c r="AF16" s="22">
        <f t="shared" si="27"/>
        <v>4</v>
      </c>
      <c r="AG16" s="150">
        <f t="shared" si="10"/>
        <v>-9</v>
      </c>
      <c r="AH16" s="36">
        <f t="shared" si="11"/>
        <v>0</v>
      </c>
      <c r="AI16" s="38">
        <f t="shared" si="12"/>
        <v>0</v>
      </c>
      <c r="AJ16" s="42">
        <v>4</v>
      </c>
      <c r="AK16" s="43">
        <v>13</v>
      </c>
      <c r="AL16" s="143">
        <f t="shared" si="13"/>
        <v>9</v>
      </c>
      <c r="AM16" s="44">
        <f t="shared" si="28"/>
        <v>13</v>
      </c>
      <c r="AN16" s="29">
        <f t="shared" si="29"/>
        <v>1</v>
      </c>
      <c r="AO16" s="14" t="str">
        <f>Q70</f>
        <v>FURKAN GÜLTEKİN</v>
      </c>
      <c r="AP16" s="7"/>
      <c r="AQ16" s="12" t="str">
        <f>AD69</f>
        <v>ERDOĞAN YORDAM</v>
      </c>
      <c r="AR16" s="19">
        <f t="shared" si="30"/>
        <v>0</v>
      </c>
      <c r="AS16" s="267">
        <f t="shared" si="31"/>
        <v>12</v>
      </c>
      <c r="AT16" s="107">
        <f t="shared" si="14"/>
        <v>-1</v>
      </c>
      <c r="AU16" s="99">
        <f t="shared" si="32"/>
        <v>0</v>
      </c>
      <c r="AV16" s="100">
        <f t="shared" si="33"/>
        <v>1</v>
      </c>
      <c r="AW16" s="85">
        <v>12</v>
      </c>
      <c r="AX16" s="84">
        <v>13</v>
      </c>
      <c r="AY16" s="143">
        <f t="shared" si="15"/>
        <v>1</v>
      </c>
      <c r="AZ16" s="268">
        <f t="shared" si="34"/>
        <v>13</v>
      </c>
      <c r="BA16" s="29">
        <f t="shared" si="35"/>
        <v>1</v>
      </c>
      <c r="BB16" s="14" t="str">
        <f>AD70</f>
        <v>YASİN ŞEN</v>
      </c>
      <c r="BC16" s="7"/>
      <c r="BD16" s="111" t="str">
        <f>AQ69</f>
        <v>SEMİH VAR</v>
      </c>
      <c r="BE16" s="19">
        <f t="shared" si="36"/>
        <v>1</v>
      </c>
      <c r="BF16" s="151">
        <f t="shared" si="37"/>
        <v>13</v>
      </c>
      <c r="BG16" s="109">
        <f t="shared" si="16"/>
        <v>5</v>
      </c>
      <c r="BH16" s="36">
        <f t="shared" si="17"/>
        <v>0</v>
      </c>
      <c r="BI16" s="59">
        <f t="shared" si="18"/>
        <v>0</v>
      </c>
      <c r="BJ16" s="123">
        <v>13</v>
      </c>
      <c r="BK16" s="122">
        <v>8</v>
      </c>
      <c r="BL16" s="152">
        <f t="shared" si="19"/>
        <v>-5</v>
      </c>
      <c r="BM16" s="153">
        <f t="shared" si="38"/>
        <v>8</v>
      </c>
      <c r="BN16" s="29">
        <f t="shared" si="39"/>
        <v>0</v>
      </c>
      <c r="BO16" s="112" t="str">
        <f>AQ70</f>
        <v>ÖZLEM KORKMAZ</v>
      </c>
      <c r="BP16" s="547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</row>
    <row r="17" spans="1:81" ht="12.75" customHeight="1">
      <c r="A17" s="6">
        <v>15</v>
      </c>
      <c r="B17" s="220" t="s">
        <v>38</v>
      </c>
      <c r="C17" s="2"/>
      <c r="D17" s="111" t="str">
        <f>B31</f>
        <v>RAHİM TOZUN</v>
      </c>
      <c r="E17" s="134">
        <f t="shared" si="20"/>
        <v>0</v>
      </c>
      <c r="F17" s="132">
        <f t="shared" si="0"/>
        <v>8</v>
      </c>
      <c r="G17" s="48">
        <f t="shared" si="1"/>
        <v>-5</v>
      </c>
      <c r="H17" s="133">
        <f t="shared" si="2"/>
        <v>0</v>
      </c>
      <c r="I17" s="26">
        <f t="shared" si="3"/>
        <v>1</v>
      </c>
      <c r="J17" s="237">
        <v>8</v>
      </c>
      <c r="K17" s="238">
        <v>13</v>
      </c>
      <c r="L17" s="141">
        <f t="shared" si="4"/>
        <v>5</v>
      </c>
      <c r="M17" s="142">
        <f t="shared" si="5"/>
        <v>13</v>
      </c>
      <c r="N17" s="29">
        <f t="shared" si="21"/>
        <v>1</v>
      </c>
      <c r="O17" s="14" t="str">
        <f>B32</f>
        <v>MUSA SARIÇAM</v>
      </c>
      <c r="P17" s="7"/>
      <c r="Q17" s="69" t="str">
        <f>D71</f>
        <v>FATİH TÜMER</v>
      </c>
      <c r="R17" s="56">
        <f t="shared" si="22"/>
        <v>1</v>
      </c>
      <c r="S17" s="147">
        <f t="shared" si="6"/>
        <v>13</v>
      </c>
      <c r="T17" s="76">
        <f t="shared" si="7"/>
        <v>8</v>
      </c>
      <c r="U17" s="36">
        <f t="shared" si="23"/>
        <v>1</v>
      </c>
      <c r="V17" s="228">
        <f t="shared" si="24"/>
        <v>0</v>
      </c>
      <c r="W17" s="50">
        <v>13</v>
      </c>
      <c r="X17" s="49">
        <v>5</v>
      </c>
      <c r="Y17" s="143">
        <f t="shared" si="8"/>
        <v>-8</v>
      </c>
      <c r="Z17" s="148">
        <f t="shared" si="9"/>
        <v>5</v>
      </c>
      <c r="AA17" s="63">
        <f t="shared" si="25"/>
        <v>0</v>
      </c>
      <c r="AB17" s="14" t="str">
        <f>D72</f>
        <v>MERVE TİMUR</v>
      </c>
      <c r="AC17" s="226"/>
      <c r="AD17" s="12" t="str">
        <f>Q71</f>
        <v>GÜLİZAR DİN</v>
      </c>
      <c r="AE17" s="19">
        <f t="shared" si="26"/>
        <v>0</v>
      </c>
      <c r="AF17" s="22">
        <f t="shared" si="27"/>
        <v>8</v>
      </c>
      <c r="AG17" s="150">
        <f t="shared" si="10"/>
        <v>-3</v>
      </c>
      <c r="AH17" s="36">
        <f t="shared" si="11"/>
        <v>0</v>
      </c>
      <c r="AI17" s="38">
        <f t="shared" si="12"/>
        <v>0</v>
      </c>
      <c r="AJ17" s="42">
        <v>8</v>
      </c>
      <c r="AK17" s="43">
        <v>11</v>
      </c>
      <c r="AL17" s="143">
        <f t="shared" si="13"/>
        <v>3</v>
      </c>
      <c r="AM17" s="44">
        <f t="shared" si="28"/>
        <v>11</v>
      </c>
      <c r="AN17" s="29">
        <f>IF(AK17&gt;10,1,0)</f>
        <v>1</v>
      </c>
      <c r="AO17" s="14" t="str">
        <f>Q72</f>
        <v>FERHAT ODABAŞ</v>
      </c>
      <c r="AP17" s="7"/>
      <c r="AQ17" s="12" t="str">
        <f>AD71</f>
        <v>SERHAT SAYAK</v>
      </c>
      <c r="AR17" s="19">
        <f t="shared" si="30"/>
        <v>1</v>
      </c>
      <c r="AS17" s="267">
        <f t="shared" si="31"/>
        <v>13</v>
      </c>
      <c r="AT17" s="107">
        <f t="shared" si="14"/>
        <v>4</v>
      </c>
      <c r="AU17" s="99">
        <f t="shared" si="32"/>
        <v>1</v>
      </c>
      <c r="AV17" s="100">
        <f t="shared" si="33"/>
        <v>0</v>
      </c>
      <c r="AW17" s="85">
        <v>13</v>
      </c>
      <c r="AX17" s="84">
        <v>9</v>
      </c>
      <c r="AY17" s="143">
        <f t="shared" si="15"/>
        <v>-4</v>
      </c>
      <c r="AZ17" s="268">
        <f t="shared" si="34"/>
        <v>9</v>
      </c>
      <c r="BA17" s="29">
        <f t="shared" si="35"/>
        <v>0</v>
      </c>
      <c r="BB17" s="14" t="str">
        <f>AD72</f>
        <v>SERPİL MUTLU</v>
      </c>
      <c r="BC17" s="7"/>
      <c r="BD17" s="111" t="str">
        <f>AQ71</f>
        <v>İSMET RESULLÜ</v>
      </c>
      <c r="BE17" s="19">
        <f t="shared" si="36"/>
        <v>1</v>
      </c>
      <c r="BF17" s="151">
        <f t="shared" si="37"/>
        <v>13</v>
      </c>
      <c r="BG17" s="109">
        <f t="shared" si="16"/>
        <v>5</v>
      </c>
      <c r="BH17" s="36">
        <f t="shared" si="17"/>
        <v>0</v>
      </c>
      <c r="BI17" s="59">
        <f t="shared" si="18"/>
        <v>0</v>
      </c>
      <c r="BJ17" s="123">
        <v>13</v>
      </c>
      <c r="BK17" s="122">
        <v>8</v>
      </c>
      <c r="BL17" s="152">
        <f t="shared" si="19"/>
        <v>-5</v>
      </c>
      <c r="BM17" s="153">
        <f t="shared" si="38"/>
        <v>8</v>
      </c>
      <c r="BN17" s="29">
        <f t="shared" si="39"/>
        <v>0</v>
      </c>
      <c r="BO17" s="112" t="str">
        <f>AQ72</f>
        <v>BATUHAN SÜTOĞLU</v>
      </c>
      <c r="BP17" s="547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</row>
    <row r="18" spans="1:81" ht="12.75" customHeight="1">
      <c r="A18" s="6">
        <v>16</v>
      </c>
      <c r="B18" s="220" t="s">
        <v>39</v>
      </c>
      <c r="C18" s="2"/>
      <c r="D18" s="116" t="str">
        <f>B33</f>
        <v>RAMAZAN ÖMEROĞLU</v>
      </c>
      <c r="E18" s="134">
        <f t="shared" si="20"/>
        <v>1</v>
      </c>
      <c r="F18" s="132">
        <f t="shared" si="0"/>
        <v>13</v>
      </c>
      <c r="G18" s="48">
        <f t="shared" si="1"/>
        <v>6</v>
      </c>
      <c r="H18" s="133">
        <f t="shared" si="2"/>
        <v>1</v>
      </c>
      <c r="I18" s="26">
        <f t="shared" si="3"/>
        <v>0</v>
      </c>
      <c r="J18" s="237">
        <v>13</v>
      </c>
      <c r="K18" s="238">
        <v>7</v>
      </c>
      <c r="L18" s="141">
        <f t="shared" si="4"/>
        <v>-6</v>
      </c>
      <c r="M18" s="142">
        <f t="shared" si="5"/>
        <v>7</v>
      </c>
      <c r="N18" s="29">
        <f t="shared" si="21"/>
        <v>0</v>
      </c>
      <c r="O18" s="14" t="str">
        <f>B34</f>
        <v>ZEYNEP SOLMAZ</v>
      </c>
      <c r="P18" s="7"/>
      <c r="Q18" s="69" t="str">
        <f>D73</f>
        <v>EŞREF BAYRAMOĞLU</v>
      </c>
      <c r="R18" s="56">
        <f t="shared" si="22"/>
        <v>0</v>
      </c>
      <c r="S18" s="147">
        <f t="shared" si="6"/>
        <v>11</v>
      </c>
      <c r="T18" s="76">
        <f t="shared" si="7"/>
        <v>-2</v>
      </c>
      <c r="U18" s="36">
        <f t="shared" si="23"/>
        <v>0</v>
      </c>
      <c r="V18" s="228">
        <f t="shared" si="24"/>
        <v>1</v>
      </c>
      <c r="W18" s="50">
        <v>11</v>
      </c>
      <c r="X18" s="49">
        <v>13</v>
      </c>
      <c r="Y18" s="143">
        <f t="shared" si="8"/>
        <v>2</v>
      </c>
      <c r="Z18" s="148">
        <f t="shared" si="9"/>
        <v>13</v>
      </c>
      <c r="AA18" s="63">
        <f t="shared" si="25"/>
        <v>1</v>
      </c>
      <c r="AB18" s="14" t="str">
        <f>D74</f>
        <v>YASİN ŞEN</v>
      </c>
      <c r="AC18" s="226"/>
      <c r="AD18" s="12" t="str">
        <f>Q73</f>
        <v>RAMAZAN ÖMEROĞLU</v>
      </c>
      <c r="AE18" s="19">
        <f t="shared" si="26"/>
        <v>1</v>
      </c>
      <c r="AF18" s="22">
        <f t="shared" si="27"/>
        <v>13</v>
      </c>
      <c r="AG18" s="150">
        <f t="shared" si="10"/>
        <v>2</v>
      </c>
      <c r="AH18" s="36">
        <f t="shared" si="11"/>
        <v>0</v>
      </c>
      <c r="AI18" s="38">
        <f t="shared" si="12"/>
        <v>0</v>
      </c>
      <c r="AJ18" s="42">
        <v>13</v>
      </c>
      <c r="AK18" s="43">
        <v>11</v>
      </c>
      <c r="AL18" s="143">
        <f t="shared" si="13"/>
        <v>-2</v>
      </c>
      <c r="AM18" s="44">
        <f t="shared" si="28"/>
        <v>11</v>
      </c>
      <c r="AN18" s="29">
        <f t="shared" si="29"/>
        <v>0</v>
      </c>
      <c r="AO18" s="14" t="str">
        <f>Q74</f>
        <v>M TAHA FIÇICI</v>
      </c>
      <c r="AP18" s="7"/>
      <c r="AQ18" s="12" t="str">
        <f>AD73</f>
        <v>AHMET MUSA</v>
      </c>
      <c r="AR18" s="19">
        <f t="shared" si="30"/>
        <v>0</v>
      </c>
      <c r="AS18" s="267">
        <f t="shared" si="31"/>
        <v>8</v>
      </c>
      <c r="AT18" s="107">
        <f t="shared" si="14"/>
        <v>-5</v>
      </c>
      <c r="AU18" s="99">
        <f t="shared" si="32"/>
        <v>0</v>
      </c>
      <c r="AV18" s="100">
        <f t="shared" si="33"/>
        <v>1</v>
      </c>
      <c r="AW18" s="85">
        <v>8</v>
      </c>
      <c r="AX18" s="84">
        <v>13</v>
      </c>
      <c r="AY18" s="143">
        <f t="shared" si="15"/>
        <v>5</v>
      </c>
      <c r="AZ18" s="268">
        <f t="shared" si="34"/>
        <v>13</v>
      </c>
      <c r="BA18" s="29">
        <f t="shared" si="35"/>
        <v>1</v>
      </c>
      <c r="BB18" s="14" t="str">
        <f>AD74</f>
        <v>İSMAİL MUSAGİL</v>
      </c>
      <c r="BC18" s="7"/>
      <c r="BD18" s="111" t="str">
        <f>AQ73</f>
        <v>SEDA KARAOSMANOĞLU</v>
      </c>
      <c r="BE18" s="19">
        <f t="shared" si="36"/>
        <v>1</v>
      </c>
      <c r="BF18" s="151">
        <f t="shared" si="37"/>
        <v>13</v>
      </c>
      <c r="BG18" s="109">
        <f t="shared" si="16"/>
        <v>11</v>
      </c>
      <c r="BH18" s="36">
        <f t="shared" si="17"/>
        <v>0</v>
      </c>
      <c r="BI18" s="59">
        <f t="shared" si="18"/>
        <v>0</v>
      </c>
      <c r="BJ18" s="123">
        <v>13</v>
      </c>
      <c r="BK18" s="122">
        <v>2</v>
      </c>
      <c r="BL18" s="152">
        <f t="shared" si="19"/>
        <v>-11</v>
      </c>
      <c r="BM18" s="153">
        <f t="shared" si="38"/>
        <v>2</v>
      </c>
      <c r="BN18" s="29">
        <f t="shared" si="39"/>
        <v>0</v>
      </c>
      <c r="BO18" s="112" t="str">
        <f>AQ74</f>
        <v>SERTAÇ ÖZÇELİK</v>
      </c>
      <c r="BP18" s="547"/>
      <c r="BQ18" s="625" t="s">
        <v>270</v>
      </c>
      <c r="BR18" s="626"/>
      <c r="BS18" s="626"/>
      <c r="BT18" s="626"/>
      <c r="BU18" s="626"/>
      <c r="BV18" s="626"/>
      <c r="BW18" s="626"/>
      <c r="BX18" s="626"/>
      <c r="BY18" s="626"/>
      <c r="BZ18" s="626"/>
      <c r="CA18" s="626"/>
      <c r="CB18" s="627"/>
      <c r="CC18" s="196"/>
    </row>
    <row r="19" spans="1:81" ht="12.75" customHeight="1">
      <c r="A19" s="6">
        <v>17</v>
      </c>
      <c r="B19" s="220" t="s">
        <v>40</v>
      </c>
      <c r="C19" s="2"/>
      <c r="D19" s="111" t="str">
        <f>B35</f>
        <v>AHMET MUSA</v>
      </c>
      <c r="E19" s="134">
        <f t="shared" si="20"/>
        <v>1</v>
      </c>
      <c r="F19" s="132">
        <f t="shared" si="0"/>
        <v>13</v>
      </c>
      <c r="G19" s="48">
        <f t="shared" si="1"/>
        <v>6</v>
      </c>
      <c r="H19" s="133">
        <f t="shared" si="2"/>
        <v>1</v>
      </c>
      <c r="I19" s="26">
        <f t="shared" si="3"/>
        <v>0</v>
      </c>
      <c r="J19" s="237">
        <v>13</v>
      </c>
      <c r="K19" s="238">
        <v>7</v>
      </c>
      <c r="L19" s="141">
        <f t="shared" si="4"/>
        <v>-6</v>
      </c>
      <c r="M19" s="142">
        <f t="shared" si="5"/>
        <v>7</v>
      </c>
      <c r="N19" s="29">
        <f t="shared" si="21"/>
        <v>0</v>
      </c>
      <c r="O19" s="14" t="str">
        <f>B36</f>
        <v>MUHAMMET ÖKSÜZ</v>
      </c>
      <c r="P19" s="7"/>
      <c r="Q19" s="69" t="str">
        <f>D75</f>
        <v>SEDA GERİDÖNMEZ</v>
      </c>
      <c r="R19" s="56">
        <f t="shared" si="22"/>
        <v>1</v>
      </c>
      <c r="S19" s="147">
        <f t="shared" si="6"/>
        <v>13</v>
      </c>
      <c r="T19" s="76">
        <f t="shared" si="7"/>
        <v>4</v>
      </c>
      <c r="U19" s="36">
        <f t="shared" si="23"/>
        <v>1</v>
      </c>
      <c r="V19" s="228">
        <f t="shared" si="24"/>
        <v>0</v>
      </c>
      <c r="W19" s="50">
        <v>13</v>
      </c>
      <c r="X19" s="49">
        <v>9</v>
      </c>
      <c r="Y19" s="143">
        <f t="shared" si="8"/>
        <v>-4</v>
      </c>
      <c r="Z19" s="148">
        <f t="shared" si="9"/>
        <v>9</v>
      </c>
      <c r="AA19" s="63">
        <f t="shared" si="25"/>
        <v>0</v>
      </c>
      <c r="AB19" s="14" t="str">
        <f>D76</f>
        <v>İSMAİL MUSAGİL</v>
      </c>
      <c r="AC19" s="226"/>
      <c r="AD19" s="12" t="str">
        <f>Q75</f>
        <v>MERVE GÜNEŞ</v>
      </c>
      <c r="AE19" s="19">
        <f t="shared" si="26"/>
        <v>1</v>
      </c>
      <c r="AF19" s="22">
        <f t="shared" si="27"/>
        <v>13</v>
      </c>
      <c r="AG19" s="150">
        <f t="shared" si="10"/>
        <v>3</v>
      </c>
      <c r="AH19" s="36">
        <f t="shared" si="11"/>
        <v>0</v>
      </c>
      <c r="AI19" s="38">
        <f t="shared" si="12"/>
        <v>0</v>
      </c>
      <c r="AJ19" s="42">
        <v>13</v>
      </c>
      <c r="AK19" s="43">
        <v>10</v>
      </c>
      <c r="AL19" s="143">
        <f t="shared" si="13"/>
        <v>-3</v>
      </c>
      <c r="AM19" s="44">
        <f t="shared" si="28"/>
        <v>10</v>
      </c>
      <c r="AN19" s="29">
        <f t="shared" si="29"/>
        <v>0</v>
      </c>
      <c r="AO19" s="14" t="str">
        <f>Q76</f>
        <v>EŞREF BAYRAMOĞLU</v>
      </c>
      <c r="AP19" s="7"/>
      <c r="AQ19" s="12" t="str">
        <f>AD75</f>
        <v>MERVE TİMUR</v>
      </c>
      <c r="AR19" s="19">
        <f t="shared" si="30"/>
        <v>1</v>
      </c>
      <c r="AS19" s="267">
        <f t="shared" si="31"/>
        <v>13</v>
      </c>
      <c r="AT19" s="107">
        <f t="shared" si="14"/>
        <v>8</v>
      </c>
      <c r="AU19" s="99">
        <f t="shared" si="32"/>
        <v>1</v>
      </c>
      <c r="AV19" s="100">
        <f t="shared" si="33"/>
        <v>0</v>
      </c>
      <c r="AW19" s="85">
        <v>13</v>
      </c>
      <c r="AX19" s="84">
        <v>5</v>
      </c>
      <c r="AY19" s="143">
        <f t="shared" si="15"/>
        <v>-8</v>
      </c>
      <c r="AZ19" s="268">
        <f t="shared" si="34"/>
        <v>5</v>
      </c>
      <c r="BA19" s="29">
        <f t="shared" si="35"/>
        <v>0</v>
      </c>
      <c r="BB19" s="14" t="str">
        <f>AD76</f>
        <v>PEMBE YILMAZTÜRK</v>
      </c>
      <c r="BC19" s="7"/>
      <c r="BD19" s="111" t="str">
        <f>AQ75</f>
        <v>M TAHA FIÇICI</v>
      </c>
      <c r="BE19" s="19">
        <f t="shared" si="36"/>
        <v>1</v>
      </c>
      <c r="BF19" s="151">
        <f t="shared" si="37"/>
        <v>13</v>
      </c>
      <c r="BG19" s="109">
        <f t="shared" si="16"/>
        <v>3</v>
      </c>
      <c r="BH19" s="36">
        <f t="shared" si="17"/>
        <v>0</v>
      </c>
      <c r="BI19" s="59">
        <f t="shared" si="18"/>
        <v>0</v>
      </c>
      <c r="BJ19" s="123">
        <v>13</v>
      </c>
      <c r="BK19" s="122">
        <v>10</v>
      </c>
      <c r="BL19" s="152">
        <f t="shared" si="19"/>
        <v>-3</v>
      </c>
      <c r="BM19" s="153">
        <f t="shared" si="38"/>
        <v>10</v>
      </c>
      <c r="BN19" s="29">
        <f t="shared" si="39"/>
        <v>0</v>
      </c>
      <c r="BO19" s="112" t="str">
        <f>AQ76</f>
        <v>SEVİL ÖZTÜRK</v>
      </c>
      <c r="BP19" s="547"/>
      <c r="BQ19" s="628" t="s">
        <v>1</v>
      </c>
      <c r="BR19" s="629" t="s">
        <v>6</v>
      </c>
      <c r="BS19" s="629" t="s">
        <v>7</v>
      </c>
      <c r="BT19" s="635" t="s">
        <v>13</v>
      </c>
      <c r="BU19" s="636" t="s">
        <v>8</v>
      </c>
      <c r="BV19" s="636"/>
      <c r="BW19" s="637" t="s">
        <v>9</v>
      </c>
      <c r="BX19" s="637"/>
      <c r="BY19" s="635" t="s">
        <v>13</v>
      </c>
      <c r="BZ19" s="630" t="s">
        <v>7</v>
      </c>
      <c r="CA19" s="630" t="s">
        <v>10</v>
      </c>
      <c r="CB19" s="631" t="s">
        <v>2</v>
      </c>
      <c r="CC19" s="196"/>
    </row>
    <row r="20" spans="1:81" ht="12.75" customHeight="1">
      <c r="A20" s="6">
        <v>18</v>
      </c>
      <c r="B20" s="220" t="s">
        <v>97</v>
      </c>
      <c r="C20" s="2"/>
      <c r="D20" s="111" t="str">
        <f>B37</f>
        <v>ÖMER ERDOĞAN</v>
      </c>
      <c r="E20" s="134">
        <f t="shared" si="20"/>
        <v>1</v>
      </c>
      <c r="F20" s="132">
        <f t="shared" si="0"/>
        <v>13</v>
      </c>
      <c r="G20" s="48">
        <f t="shared" si="1"/>
        <v>1</v>
      </c>
      <c r="H20" s="133">
        <f t="shared" si="2"/>
        <v>1</v>
      </c>
      <c r="I20" s="26">
        <f t="shared" si="3"/>
        <v>0</v>
      </c>
      <c r="J20" s="237">
        <v>13</v>
      </c>
      <c r="K20" s="238">
        <v>12</v>
      </c>
      <c r="L20" s="141">
        <f t="shared" si="4"/>
        <v>-1</v>
      </c>
      <c r="M20" s="142">
        <f t="shared" si="5"/>
        <v>12</v>
      </c>
      <c r="N20" s="29">
        <f t="shared" si="21"/>
        <v>0</v>
      </c>
      <c r="O20" s="14" t="str">
        <f>B38</f>
        <v>İSMET RESULLÜ</v>
      </c>
      <c r="P20" s="7"/>
      <c r="Q20" s="69" t="str">
        <f>D77</f>
        <v>CANER KEKLİKÇİ</v>
      </c>
      <c r="R20" s="56">
        <f t="shared" si="22"/>
        <v>0</v>
      </c>
      <c r="S20" s="147">
        <f t="shared" si="6"/>
        <v>2</v>
      </c>
      <c r="T20" s="76">
        <f t="shared" si="7"/>
        <v>-11</v>
      </c>
      <c r="U20" s="36">
        <f t="shared" si="23"/>
        <v>0</v>
      </c>
      <c r="V20" s="228">
        <f t="shared" si="24"/>
        <v>1</v>
      </c>
      <c r="W20" s="50">
        <v>2</v>
      </c>
      <c r="X20" s="49">
        <v>13</v>
      </c>
      <c r="Y20" s="143">
        <f t="shared" si="8"/>
        <v>11</v>
      </c>
      <c r="Z20" s="148">
        <f t="shared" si="9"/>
        <v>13</v>
      </c>
      <c r="AA20" s="63">
        <f t="shared" si="25"/>
        <v>1</v>
      </c>
      <c r="AB20" s="14" t="str">
        <f>D78</f>
        <v>SONER TOZUN</v>
      </c>
      <c r="AC20" s="226"/>
      <c r="AD20" s="12" t="str">
        <f>Q77</f>
        <v>ÖZLEM KORKMAZ</v>
      </c>
      <c r="AE20" s="19">
        <f t="shared" si="26"/>
        <v>1</v>
      </c>
      <c r="AF20" s="22">
        <f t="shared" si="27"/>
        <v>13</v>
      </c>
      <c r="AG20" s="150">
        <f t="shared" si="10"/>
        <v>6</v>
      </c>
      <c r="AH20" s="36">
        <f t="shared" si="11"/>
        <v>0</v>
      </c>
      <c r="AI20" s="38">
        <f t="shared" si="12"/>
        <v>0</v>
      </c>
      <c r="AJ20" s="42">
        <v>13</v>
      </c>
      <c r="AK20" s="43">
        <v>7</v>
      </c>
      <c r="AL20" s="143">
        <f t="shared" si="13"/>
        <v>-6</v>
      </c>
      <c r="AM20" s="44">
        <f t="shared" si="28"/>
        <v>7</v>
      </c>
      <c r="AN20" s="29">
        <f t="shared" si="29"/>
        <v>0</v>
      </c>
      <c r="AO20" s="14" t="str">
        <f>Q78</f>
        <v>RAHİM TOZUN</v>
      </c>
      <c r="AP20" s="7"/>
      <c r="AQ20" s="12" t="str">
        <f>AD77</f>
        <v>BEKİR CAN ÖZKARA</v>
      </c>
      <c r="AR20" s="19">
        <f t="shared" si="30"/>
        <v>0</v>
      </c>
      <c r="AS20" s="267">
        <f t="shared" si="31"/>
        <v>3</v>
      </c>
      <c r="AT20" s="107">
        <f t="shared" si="14"/>
        <v>-10</v>
      </c>
      <c r="AU20" s="99">
        <f t="shared" si="32"/>
        <v>0</v>
      </c>
      <c r="AV20" s="100">
        <f t="shared" si="33"/>
        <v>1</v>
      </c>
      <c r="AW20" s="85">
        <v>3</v>
      </c>
      <c r="AX20" s="84">
        <v>13</v>
      </c>
      <c r="AY20" s="143">
        <f t="shared" si="15"/>
        <v>10</v>
      </c>
      <c r="AZ20" s="268">
        <f t="shared" si="34"/>
        <v>13</v>
      </c>
      <c r="BA20" s="29">
        <f t="shared" si="35"/>
        <v>1</v>
      </c>
      <c r="BB20" s="14" t="str">
        <f>AD78</f>
        <v>SEDA GERİDÖNMEZ</v>
      </c>
      <c r="BC20" s="7"/>
      <c r="BD20" s="111" t="str">
        <f>AQ77</f>
        <v>KADİRCAN KADER</v>
      </c>
      <c r="BE20" s="19">
        <f t="shared" si="36"/>
        <v>1</v>
      </c>
      <c r="BF20" s="151">
        <f t="shared" si="37"/>
        <v>13</v>
      </c>
      <c r="BG20" s="109">
        <f t="shared" si="16"/>
        <v>6</v>
      </c>
      <c r="BH20" s="36">
        <f t="shared" si="17"/>
        <v>0</v>
      </c>
      <c r="BI20" s="59">
        <f t="shared" si="18"/>
        <v>0</v>
      </c>
      <c r="BJ20" s="123">
        <v>13</v>
      </c>
      <c r="BK20" s="122">
        <v>7</v>
      </c>
      <c r="BL20" s="152">
        <f t="shared" si="19"/>
        <v>-6</v>
      </c>
      <c r="BM20" s="153">
        <f t="shared" si="38"/>
        <v>7</v>
      </c>
      <c r="BN20" s="29">
        <f t="shared" si="39"/>
        <v>0</v>
      </c>
      <c r="BO20" s="112" t="str">
        <f>AQ78</f>
        <v>GÜLİZAR DİV</v>
      </c>
      <c r="BP20" s="547"/>
      <c r="BQ20" s="628"/>
      <c r="BR20" s="629"/>
      <c r="BS20" s="629"/>
      <c r="BT20" s="635"/>
      <c r="BU20" s="636"/>
      <c r="BV20" s="636"/>
      <c r="BW20" s="637"/>
      <c r="BX20" s="637"/>
      <c r="BY20" s="635"/>
      <c r="BZ20" s="630"/>
      <c r="CA20" s="630"/>
      <c r="CB20" s="631"/>
      <c r="CC20" s="196"/>
    </row>
    <row r="21" spans="1:81" ht="12.75" customHeight="1">
      <c r="A21" s="6">
        <v>19</v>
      </c>
      <c r="B21" s="220" t="s">
        <v>41</v>
      </c>
      <c r="C21" s="2"/>
      <c r="D21" s="111" t="str">
        <f>B39</f>
        <v>ERAY YILMAZ</v>
      </c>
      <c r="E21" s="134">
        <f t="shared" si="20"/>
        <v>0</v>
      </c>
      <c r="F21" s="132">
        <f t="shared" si="0"/>
        <v>11</v>
      </c>
      <c r="G21" s="48">
        <f t="shared" si="1"/>
        <v>-2</v>
      </c>
      <c r="H21" s="133">
        <f t="shared" si="2"/>
        <v>0</v>
      </c>
      <c r="I21" s="26">
        <f t="shared" si="3"/>
        <v>1</v>
      </c>
      <c r="J21" s="237">
        <v>11</v>
      </c>
      <c r="K21" s="238">
        <v>13</v>
      </c>
      <c r="L21" s="141">
        <f t="shared" si="4"/>
        <v>2</v>
      </c>
      <c r="M21" s="142">
        <f t="shared" si="5"/>
        <v>13</v>
      </c>
      <c r="N21" s="29">
        <f t="shared" si="21"/>
        <v>1</v>
      </c>
      <c r="O21" s="14" t="str">
        <f>B40</f>
        <v>SEDA GERİDÖNMEZ</v>
      </c>
      <c r="P21" s="7"/>
      <c r="Q21" s="69" t="str">
        <f>D79</f>
        <v>ÖMER ERDOĞAN</v>
      </c>
      <c r="R21" s="56">
        <f t="shared" si="22"/>
        <v>1</v>
      </c>
      <c r="S21" s="147">
        <f t="shared" si="6"/>
        <v>13</v>
      </c>
      <c r="T21" s="76">
        <f t="shared" si="7"/>
        <v>6</v>
      </c>
      <c r="U21" s="36">
        <f t="shared" si="23"/>
        <v>1</v>
      </c>
      <c r="V21" s="228">
        <f t="shared" si="24"/>
        <v>0</v>
      </c>
      <c r="W21" s="50">
        <v>13</v>
      </c>
      <c r="X21" s="49">
        <v>7</v>
      </c>
      <c r="Y21" s="143">
        <f t="shared" si="8"/>
        <v>-6</v>
      </c>
      <c r="Z21" s="148">
        <f t="shared" si="9"/>
        <v>7</v>
      </c>
      <c r="AA21" s="63">
        <f t="shared" si="25"/>
        <v>0</v>
      </c>
      <c r="AB21" s="14" t="str">
        <f>D80</f>
        <v>SEMANUR ASLANTAŞ</v>
      </c>
      <c r="AC21" s="226"/>
      <c r="AD21" s="12" t="str">
        <f>Q79</f>
        <v>MUHAMMET ÖKSÜZ</v>
      </c>
      <c r="AE21" s="19">
        <f t="shared" si="26"/>
        <v>0</v>
      </c>
      <c r="AF21" s="22">
        <f t="shared" si="27"/>
        <v>11</v>
      </c>
      <c r="AG21" s="150">
        <f t="shared" si="10"/>
        <v>-2</v>
      </c>
      <c r="AH21" s="36">
        <f t="shared" si="11"/>
        <v>0</v>
      </c>
      <c r="AI21" s="38">
        <f t="shared" si="12"/>
        <v>0</v>
      </c>
      <c r="AJ21" s="42">
        <v>11</v>
      </c>
      <c r="AK21" s="43">
        <v>13</v>
      </c>
      <c r="AL21" s="143">
        <f t="shared" si="13"/>
        <v>2</v>
      </c>
      <c r="AM21" s="44">
        <f t="shared" si="28"/>
        <v>13</v>
      </c>
      <c r="AN21" s="29">
        <f t="shared" si="29"/>
        <v>1</v>
      </c>
      <c r="AO21" s="14" t="str">
        <f>Q80</f>
        <v>SERHAT SAYAK</v>
      </c>
      <c r="AP21" s="7"/>
      <c r="AQ21" s="12" t="str">
        <f>AD79</f>
        <v>TUĞBA KORKMAZ</v>
      </c>
      <c r="AR21" s="19">
        <f t="shared" si="30"/>
        <v>0</v>
      </c>
      <c r="AS21" s="267">
        <f t="shared" si="31"/>
        <v>11</v>
      </c>
      <c r="AT21" s="107">
        <f t="shared" si="14"/>
        <v>-1</v>
      </c>
      <c r="AU21" s="99">
        <f t="shared" si="32"/>
        <v>0</v>
      </c>
      <c r="AV21" s="100">
        <f t="shared" si="33"/>
        <v>0</v>
      </c>
      <c r="AW21" s="85">
        <v>11</v>
      </c>
      <c r="AX21" s="84">
        <v>12</v>
      </c>
      <c r="AY21" s="143">
        <f t="shared" si="15"/>
        <v>1</v>
      </c>
      <c r="AZ21" s="268">
        <f t="shared" si="34"/>
        <v>12</v>
      </c>
      <c r="BA21" s="29">
        <f t="shared" si="35"/>
        <v>0</v>
      </c>
      <c r="BB21" s="14" t="str">
        <f>AD80</f>
        <v>ESİLE ENEM</v>
      </c>
      <c r="BC21" s="7"/>
      <c r="BD21" s="111" t="str">
        <f>AQ79</f>
        <v>ERDOĞAN YORDAM</v>
      </c>
      <c r="BE21" s="19">
        <f t="shared" si="36"/>
        <v>1</v>
      </c>
      <c r="BF21" s="151">
        <f t="shared" si="37"/>
        <v>13</v>
      </c>
      <c r="BG21" s="109">
        <f t="shared" si="16"/>
        <v>11</v>
      </c>
      <c r="BH21" s="36">
        <f t="shared" si="17"/>
        <v>0</v>
      </c>
      <c r="BI21" s="59">
        <f t="shared" si="18"/>
        <v>0</v>
      </c>
      <c r="BJ21" s="123">
        <v>13</v>
      </c>
      <c r="BK21" s="122">
        <v>2</v>
      </c>
      <c r="BL21" s="152">
        <f t="shared" si="19"/>
        <v>-11</v>
      </c>
      <c r="BM21" s="153">
        <f t="shared" si="38"/>
        <v>2</v>
      </c>
      <c r="BN21" s="29">
        <f t="shared" si="39"/>
        <v>0</v>
      </c>
      <c r="BO21" s="112" t="str">
        <f>AQ80</f>
        <v>CANSU YILMAZ</v>
      </c>
      <c r="BP21" s="547"/>
      <c r="BQ21" s="111" t="s">
        <v>95</v>
      </c>
      <c r="BR21" s="19">
        <v>1</v>
      </c>
      <c r="BS21" s="113">
        <f>BW21</f>
        <v>8</v>
      </c>
      <c r="BT21" s="367">
        <f>SUM(BS21-BZ21)</f>
        <v>-4</v>
      </c>
      <c r="BU21" s="368">
        <f>IF(BR21&gt;1,1,0)</f>
        <v>0</v>
      </c>
      <c r="BV21" s="369">
        <f>IF(CA21&gt;1,1,0)</f>
        <v>0</v>
      </c>
      <c r="BW21" s="370">
        <v>8</v>
      </c>
      <c r="BX21" s="371">
        <v>12</v>
      </c>
      <c r="BY21" s="115">
        <f>SUM(BZ21-BS21)</f>
        <v>4</v>
      </c>
      <c r="BZ21" s="114">
        <f>BX21</f>
        <v>12</v>
      </c>
      <c r="CA21" s="29">
        <f>IF(BX21&gt;12,1,0)</f>
        <v>0</v>
      </c>
      <c r="CB21" s="112" t="s">
        <v>88</v>
      </c>
      <c r="CC21" s="196"/>
    </row>
    <row r="22" spans="1:81" ht="12.75" customHeight="1">
      <c r="A22" s="6">
        <v>20</v>
      </c>
      <c r="B22" s="220" t="s">
        <v>42</v>
      </c>
      <c r="C22" s="2"/>
      <c r="D22" s="111" t="str">
        <f>B41</f>
        <v>YUSUF PİRİM</v>
      </c>
      <c r="E22" s="134">
        <f t="shared" si="20"/>
        <v>0</v>
      </c>
      <c r="F22" s="132">
        <f t="shared" si="0"/>
        <v>7</v>
      </c>
      <c r="G22" s="48">
        <f t="shared" si="1"/>
        <v>-6</v>
      </c>
      <c r="H22" s="133">
        <f t="shared" si="2"/>
        <v>0</v>
      </c>
      <c r="I22" s="26">
        <f t="shared" si="3"/>
        <v>1</v>
      </c>
      <c r="J22" s="237">
        <v>7</v>
      </c>
      <c r="K22" s="238">
        <v>13</v>
      </c>
      <c r="L22" s="141">
        <f t="shared" si="4"/>
        <v>6</v>
      </c>
      <c r="M22" s="142">
        <f t="shared" si="5"/>
        <v>13</v>
      </c>
      <c r="N22" s="29">
        <f t="shared" si="21"/>
        <v>1</v>
      </c>
      <c r="O22" s="14" t="str">
        <f>B42</f>
        <v>EMRE GÜNGÖR</v>
      </c>
      <c r="P22" s="7"/>
      <c r="Q22" s="69" t="str">
        <f>D81</f>
        <v>İSMET RESULLÜ</v>
      </c>
      <c r="R22" s="56">
        <f t="shared" si="22"/>
        <v>0</v>
      </c>
      <c r="S22" s="147">
        <f t="shared" si="6"/>
        <v>10</v>
      </c>
      <c r="T22" s="76">
        <f t="shared" si="7"/>
        <v>-3</v>
      </c>
      <c r="U22" s="36">
        <f t="shared" si="23"/>
        <v>0</v>
      </c>
      <c r="V22" s="228">
        <f t="shared" si="24"/>
        <v>1</v>
      </c>
      <c r="W22" s="50">
        <v>10</v>
      </c>
      <c r="X22" s="49">
        <v>13</v>
      </c>
      <c r="Y22" s="143">
        <f t="shared" si="8"/>
        <v>3</v>
      </c>
      <c r="Z22" s="148">
        <f t="shared" si="9"/>
        <v>13</v>
      </c>
      <c r="AA22" s="63">
        <f t="shared" si="25"/>
        <v>1</v>
      </c>
      <c r="AB22" s="14" t="str">
        <f>D82</f>
        <v>ÖZLEM KORKMAZ</v>
      </c>
      <c r="AC22" s="226"/>
      <c r="AD22" s="12" t="str">
        <f>Q81</f>
        <v>EMRE TİMUR</v>
      </c>
      <c r="AE22" s="19">
        <f t="shared" si="26"/>
        <v>1</v>
      </c>
      <c r="AF22" s="22">
        <f t="shared" si="27"/>
        <v>13</v>
      </c>
      <c r="AG22" s="150">
        <f t="shared" si="10"/>
        <v>5</v>
      </c>
      <c r="AH22" s="36">
        <f t="shared" si="11"/>
        <v>0</v>
      </c>
      <c r="AI22" s="38">
        <f t="shared" si="12"/>
        <v>0</v>
      </c>
      <c r="AJ22" s="42">
        <v>13</v>
      </c>
      <c r="AK22" s="43">
        <v>8</v>
      </c>
      <c r="AL22" s="143">
        <f t="shared" si="13"/>
        <v>-5</v>
      </c>
      <c r="AM22" s="44">
        <f t="shared" si="28"/>
        <v>8</v>
      </c>
      <c r="AN22" s="29">
        <f t="shared" si="29"/>
        <v>0</v>
      </c>
      <c r="AO22" s="14" t="str">
        <f>Q82</f>
        <v>ERAY YILMAZ</v>
      </c>
      <c r="AP22" s="7"/>
      <c r="AQ22" s="12" t="str">
        <f>AD81</f>
        <v>SEDA KARAOSMANOĞLU</v>
      </c>
      <c r="AR22" s="19">
        <f t="shared" si="30"/>
        <v>1</v>
      </c>
      <c r="AS22" s="267">
        <f t="shared" si="31"/>
        <v>13</v>
      </c>
      <c r="AT22" s="107">
        <f t="shared" si="14"/>
        <v>1</v>
      </c>
      <c r="AU22" s="99">
        <f t="shared" si="32"/>
        <v>1</v>
      </c>
      <c r="AV22" s="100">
        <f t="shared" si="33"/>
        <v>0</v>
      </c>
      <c r="AW22" s="85">
        <v>13</v>
      </c>
      <c r="AX22" s="84">
        <v>12</v>
      </c>
      <c r="AY22" s="143">
        <f t="shared" si="15"/>
        <v>-1</v>
      </c>
      <c r="AZ22" s="268">
        <f t="shared" si="34"/>
        <v>12</v>
      </c>
      <c r="BA22" s="29">
        <f t="shared" si="35"/>
        <v>0</v>
      </c>
      <c r="BB22" s="14" t="str">
        <f>AD82</f>
        <v>MUSTAFA KILINÇ</v>
      </c>
      <c r="BC22" s="7"/>
      <c r="BD22" s="111" t="str">
        <f>AQ81</f>
        <v>SERPİL MUTLU</v>
      </c>
      <c r="BE22" s="19">
        <f t="shared" si="36"/>
        <v>1</v>
      </c>
      <c r="BF22" s="151">
        <f t="shared" si="37"/>
        <v>13</v>
      </c>
      <c r="BG22" s="109">
        <f t="shared" si="16"/>
        <v>1</v>
      </c>
      <c r="BH22" s="36">
        <f t="shared" si="17"/>
        <v>0</v>
      </c>
      <c r="BI22" s="59">
        <f t="shared" si="18"/>
        <v>0</v>
      </c>
      <c r="BJ22" s="123">
        <v>13</v>
      </c>
      <c r="BK22" s="122">
        <v>12</v>
      </c>
      <c r="BL22" s="152">
        <f t="shared" si="19"/>
        <v>-1</v>
      </c>
      <c r="BM22" s="153">
        <f t="shared" si="38"/>
        <v>12</v>
      </c>
      <c r="BN22" s="29">
        <f t="shared" si="39"/>
        <v>0</v>
      </c>
      <c r="BO22" s="112" t="str">
        <f>AQ82</f>
        <v>FURKAN ATALAY</v>
      </c>
      <c r="BP22" s="547"/>
      <c r="BQ22" s="179" t="s">
        <v>70</v>
      </c>
      <c r="BR22" s="327">
        <f>IF(BW22&gt;12,1,0)</f>
        <v>0</v>
      </c>
      <c r="BS22" s="332">
        <f>BW22</f>
        <v>1</v>
      </c>
      <c r="BT22" s="333">
        <f>SUM(BS22-BZ22)</f>
        <v>-12</v>
      </c>
      <c r="BU22" s="170">
        <f>IF(BR22&gt;1,1,0)</f>
        <v>0</v>
      </c>
      <c r="BV22" s="334">
        <f>IF(CA22&gt;1,1,0)</f>
        <v>0</v>
      </c>
      <c r="BW22" s="335">
        <v>1</v>
      </c>
      <c r="BX22" s="336">
        <v>13</v>
      </c>
      <c r="BY22" s="337">
        <f>SUM(BZ22-BS22)</f>
        <v>12</v>
      </c>
      <c r="BZ22" s="338">
        <f>BX22</f>
        <v>13</v>
      </c>
      <c r="CA22" s="329">
        <v>1</v>
      </c>
      <c r="CB22" s="372" t="s">
        <v>29</v>
      </c>
      <c r="CC22" s="196"/>
    </row>
    <row r="23" spans="1:81" ht="12.75" customHeight="1">
      <c r="A23" s="6">
        <v>21</v>
      </c>
      <c r="B23" s="220" t="s">
        <v>43</v>
      </c>
      <c r="C23" s="2"/>
      <c r="D23" s="111" t="str">
        <f>B43</f>
        <v>FURKAN ATALAY</v>
      </c>
      <c r="E23" s="134">
        <f t="shared" si="20"/>
        <v>0</v>
      </c>
      <c r="F23" s="132">
        <f t="shared" si="0"/>
        <v>8</v>
      </c>
      <c r="G23" s="48">
        <f t="shared" si="1"/>
        <v>-5</v>
      </c>
      <c r="H23" s="133">
        <f t="shared" si="2"/>
        <v>0</v>
      </c>
      <c r="I23" s="26">
        <f t="shared" si="3"/>
        <v>1</v>
      </c>
      <c r="J23" s="239">
        <v>8</v>
      </c>
      <c r="K23" s="49">
        <v>13</v>
      </c>
      <c r="L23" s="141">
        <f t="shared" si="4"/>
        <v>5</v>
      </c>
      <c r="M23" s="142">
        <f t="shared" si="5"/>
        <v>13</v>
      </c>
      <c r="N23" s="29">
        <f t="shared" si="21"/>
        <v>1</v>
      </c>
      <c r="O23" s="14" t="str">
        <f>B44</f>
        <v>MERVE GÜNEŞ</v>
      </c>
      <c r="P23" s="7"/>
      <c r="Q23" s="69" t="str">
        <f>D83</f>
        <v>ERAY YILMAZ</v>
      </c>
      <c r="R23" s="56">
        <f t="shared" si="22"/>
        <v>1</v>
      </c>
      <c r="S23" s="147">
        <f t="shared" si="6"/>
        <v>13</v>
      </c>
      <c r="T23" s="76">
        <f t="shared" si="7"/>
        <v>2</v>
      </c>
      <c r="U23" s="36">
        <f t="shared" si="23"/>
        <v>1</v>
      </c>
      <c r="V23" s="228">
        <f t="shared" si="24"/>
        <v>0</v>
      </c>
      <c r="W23" s="50">
        <v>13</v>
      </c>
      <c r="X23" s="49">
        <v>11</v>
      </c>
      <c r="Y23" s="143">
        <f t="shared" si="8"/>
        <v>-2</v>
      </c>
      <c r="Z23" s="148">
        <f t="shared" si="9"/>
        <v>11</v>
      </c>
      <c r="AA23" s="63">
        <f t="shared" si="25"/>
        <v>0</v>
      </c>
      <c r="AB23" s="14" t="str">
        <f>D84</f>
        <v>DAMLA KÜÇÜK</v>
      </c>
      <c r="AC23" s="226"/>
      <c r="AD23" s="12" t="str">
        <f>Q83</f>
        <v>İSA SAKA</v>
      </c>
      <c r="AE23" s="19">
        <f t="shared" si="26"/>
        <v>0</v>
      </c>
      <c r="AF23" s="22">
        <f t="shared" si="27"/>
        <v>3</v>
      </c>
      <c r="AG23" s="150">
        <f t="shared" si="10"/>
        <v>-10</v>
      </c>
      <c r="AH23" s="36">
        <f t="shared" si="11"/>
        <v>0</v>
      </c>
      <c r="AI23" s="38">
        <f t="shared" si="12"/>
        <v>0</v>
      </c>
      <c r="AJ23" s="42">
        <v>3</v>
      </c>
      <c r="AK23" s="43">
        <v>13</v>
      </c>
      <c r="AL23" s="143">
        <f t="shared" si="13"/>
        <v>10</v>
      </c>
      <c r="AM23" s="44">
        <f t="shared" si="28"/>
        <v>13</v>
      </c>
      <c r="AN23" s="29">
        <f t="shared" si="29"/>
        <v>1</v>
      </c>
      <c r="AO23" s="14" t="str">
        <f>Q84</f>
        <v>YUSUF PİRİM</v>
      </c>
      <c r="AP23" s="7"/>
      <c r="AQ23" s="12" t="str">
        <f>AD83</f>
        <v>TAYFUN ARIK</v>
      </c>
      <c r="AR23" s="19">
        <f t="shared" si="30"/>
        <v>0</v>
      </c>
      <c r="AS23" s="267">
        <f t="shared" si="31"/>
        <v>10</v>
      </c>
      <c r="AT23" s="107">
        <f t="shared" si="14"/>
        <v>-3</v>
      </c>
      <c r="AU23" s="99">
        <f t="shared" si="32"/>
        <v>0</v>
      </c>
      <c r="AV23" s="100">
        <f t="shared" si="33"/>
        <v>1</v>
      </c>
      <c r="AW23" s="85">
        <v>10</v>
      </c>
      <c r="AX23" s="84">
        <v>13</v>
      </c>
      <c r="AY23" s="143">
        <f t="shared" si="15"/>
        <v>3</v>
      </c>
      <c r="AZ23" s="268">
        <f t="shared" si="34"/>
        <v>13</v>
      </c>
      <c r="BA23" s="29">
        <f t="shared" si="35"/>
        <v>1</v>
      </c>
      <c r="BB23" s="14" t="str">
        <f>AD84</f>
        <v>M TAHA FIÇICI</v>
      </c>
      <c r="BC23" s="7"/>
      <c r="BD23" s="111" t="str">
        <f>AQ83</f>
        <v>EMRE TİMUR</v>
      </c>
      <c r="BE23" s="19">
        <f t="shared" si="36"/>
        <v>1</v>
      </c>
      <c r="BF23" s="151">
        <f t="shared" si="37"/>
        <v>13</v>
      </c>
      <c r="BG23" s="109">
        <f t="shared" si="16"/>
        <v>13</v>
      </c>
      <c r="BH23" s="36">
        <f t="shared" si="17"/>
        <v>0</v>
      </c>
      <c r="BI23" s="59">
        <f t="shared" si="18"/>
        <v>0</v>
      </c>
      <c r="BJ23" s="123">
        <v>13</v>
      </c>
      <c r="BK23" s="122">
        <v>0</v>
      </c>
      <c r="BL23" s="152">
        <f t="shared" si="19"/>
        <v>-13</v>
      </c>
      <c r="BM23" s="153">
        <f t="shared" si="38"/>
        <v>0</v>
      </c>
      <c r="BN23" s="29">
        <f t="shared" si="39"/>
        <v>0</v>
      </c>
      <c r="BO23" s="112" t="str">
        <f>AQ84</f>
        <v>ONUR AKMAN</v>
      </c>
      <c r="BP23" s="547"/>
      <c r="BQ23" s="339"/>
      <c r="BR23" s="340"/>
      <c r="BS23" s="347"/>
      <c r="BT23" s="340"/>
      <c r="BU23" s="340"/>
      <c r="BV23" s="340"/>
      <c r="BW23" s="348"/>
      <c r="BX23" s="348"/>
      <c r="BY23" s="348"/>
      <c r="BZ23" s="348"/>
      <c r="CA23" s="345"/>
      <c r="CB23" s="339"/>
      <c r="CC23" s="196"/>
    </row>
    <row r="24" spans="1:81" ht="12.75" customHeight="1">
      <c r="A24" s="6">
        <v>22</v>
      </c>
      <c r="B24" s="220" t="s">
        <v>44</v>
      </c>
      <c r="C24" s="2"/>
      <c r="D24" s="111" t="str">
        <f>B45</f>
        <v>İSA SAKA</v>
      </c>
      <c r="E24" s="134">
        <f t="shared" si="20"/>
        <v>0</v>
      </c>
      <c r="F24" s="132">
        <f t="shared" si="0"/>
        <v>9</v>
      </c>
      <c r="G24" s="48">
        <f t="shared" si="1"/>
        <v>-4</v>
      </c>
      <c r="H24" s="133">
        <f t="shared" si="2"/>
        <v>0</v>
      </c>
      <c r="I24" s="26">
        <f t="shared" si="3"/>
        <v>1</v>
      </c>
      <c r="J24" s="239">
        <v>9</v>
      </c>
      <c r="K24" s="49">
        <v>13</v>
      </c>
      <c r="L24" s="141">
        <f t="shared" si="4"/>
        <v>4</v>
      </c>
      <c r="M24" s="142">
        <f t="shared" si="5"/>
        <v>13</v>
      </c>
      <c r="N24" s="29">
        <f t="shared" si="21"/>
        <v>1</v>
      </c>
      <c r="O24" s="14" t="str">
        <f>B46</f>
        <v>BEKİR CAN ÖZKARA</v>
      </c>
      <c r="P24" s="7"/>
      <c r="Q24" s="69" t="str">
        <f>D85</f>
        <v>M TAHA FIÇICI</v>
      </c>
      <c r="R24" s="56">
        <f t="shared" si="22"/>
        <v>1</v>
      </c>
      <c r="S24" s="147">
        <f t="shared" si="6"/>
        <v>13</v>
      </c>
      <c r="T24" s="76">
        <f t="shared" si="7"/>
        <v>4</v>
      </c>
      <c r="U24" s="36">
        <f t="shared" si="23"/>
        <v>1</v>
      </c>
      <c r="V24" s="228">
        <f t="shared" si="24"/>
        <v>0</v>
      </c>
      <c r="W24" s="50">
        <v>13</v>
      </c>
      <c r="X24" s="49">
        <v>9</v>
      </c>
      <c r="Y24" s="143">
        <f t="shared" si="8"/>
        <v>-4</v>
      </c>
      <c r="Z24" s="148">
        <f t="shared" si="9"/>
        <v>9</v>
      </c>
      <c r="AA24" s="63">
        <f t="shared" si="25"/>
        <v>0</v>
      </c>
      <c r="AB24" s="14" t="str">
        <f>D86</f>
        <v>SEMİH VAR</v>
      </c>
      <c r="AC24" s="226"/>
      <c r="AD24" s="12" t="str">
        <f>Q85</f>
        <v>ZEHRA KADİR</v>
      </c>
      <c r="AE24" s="19">
        <f t="shared" si="26"/>
        <v>0</v>
      </c>
      <c r="AF24" s="22">
        <f t="shared" si="27"/>
        <v>3</v>
      </c>
      <c r="AG24" s="150">
        <f t="shared" si="10"/>
        <v>-10</v>
      </c>
      <c r="AH24" s="36">
        <f t="shared" si="11"/>
        <v>0</v>
      </c>
      <c r="AI24" s="38">
        <f t="shared" si="12"/>
        <v>0</v>
      </c>
      <c r="AJ24" s="42">
        <v>3</v>
      </c>
      <c r="AK24" s="43">
        <v>13</v>
      </c>
      <c r="AL24" s="143">
        <f t="shared" si="13"/>
        <v>10</v>
      </c>
      <c r="AM24" s="44">
        <f t="shared" si="28"/>
        <v>13</v>
      </c>
      <c r="AN24" s="29">
        <f t="shared" si="29"/>
        <v>1</v>
      </c>
      <c r="AO24" s="14" t="str">
        <f>Q86</f>
        <v>FURKAN ULU</v>
      </c>
      <c r="AP24" s="7"/>
      <c r="AQ24" s="12" t="str">
        <f>AD85</f>
        <v>ZEYNEP SOLMAZ</v>
      </c>
      <c r="AR24" s="19">
        <f t="shared" si="30"/>
        <v>0</v>
      </c>
      <c r="AS24" s="267">
        <f t="shared" si="31"/>
        <v>12</v>
      </c>
      <c r="AT24" s="107">
        <f t="shared" si="14"/>
        <v>-1</v>
      </c>
      <c r="AU24" s="99">
        <f t="shared" si="32"/>
        <v>0</v>
      </c>
      <c r="AV24" s="100">
        <f t="shared" si="33"/>
        <v>1</v>
      </c>
      <c r="AW24" s="85">
        <v>12</v>
      </c>
      <c r="AX24" s="84">
        <v>13</v>
      </c>
      <c r="AY24" s="143">
        <f t="shared" si="15"/>
        <v>1</v>
      </c>
      <c r="AZ24" s="268">
        <f t="shared" si="34"/>
        <v>13</v>
      </c>
      <c r="BA24" s="29">
        <f t="shared" si="35"/>
        <v>1</v>
      </c>
      <c r="BB24" s="14" t="str">
        <f>AD86</f>
        <v>GÜLİZAR DİV</v>
      </c>
      <c r="BC24" s="7"/>
      <c r="BD24" s="111" t="str">
        <f>AQ85</f>
        <v>ERAY YILMAZ</v>
      </c>
      <c r="BE24" s="19">
        <f t="shared" si="36"/>
        <v>0</v>
      </c>
      <c r="BF24" s="151">
        <f t="shared" si="37"/>
        <v>3</v>
      </c>
      <c r="BG24" s="109">
        <f t="shared" si="16"/>
        <v>-10</v>
      </c>
      <c r="BH24" s="36">
        <f t="shared" si="17"/>
        <v>0</v>
      </c>
      <c r="BI24" s="59">
        <f t="shared" si="18"/>
        <v>0</v>
      </c>
      <c r="BJ24" s="123">
        <v>3</v>
      </c>
      <c r="BK24" s="122">
        <v>13</v>
      </c>
      <c r="BL24" s="152">
        <f t="shared" si="19"/>
        <v>10</v>
      </c>
      <c r="BM24" s="153">
        <f t="shared" si="38"/>
        <v>13</v>
      </c>
      <c r="BN24" s="29">
        <f t="shared" si="39"/>
        <v>1</v>
      </c>
      <c r="BO24" s="112" t="str">
        <f>AQ86</f>
        <v>MERVE GÜNEŞ</v>
      </c>
      <c r="BP24" s="547"/>
      <c r="BQ24" s="339"/>
      <c r="BR24" s="340"/>
      <c r="BS24" s="347"/>
      <c r="BT24" s="340"/>
      <c r="BU24" s="340"/>
      <c r="BV24" s="340"/>
      <c r="BW24" s="348"/>
      <c r="BX24" s="348"/>
      <c r="BY24" s="348"/>
      <c r="BZ24" s="348"/>
      <c r="CA24" s="345"/>
      <c r="CB24" s="339"/>
      <c r="CC24" s="196"/>
    </row>
    <row r="25" spans="1:81" ht="12.75" customHeight="1">
      <c r="A25" s="6">
        <v>23</v>
      </c>
      <c r="B25" s="220" t="s">
        <v>45</v>
      </c>
      <c r="C25" s="2"/>
      <c r="D25" s="111" t="str">
        <f>B47</f>
        <v>ALİ ASKER</v>
      </c>
      <c r="E25" s="134">
        <f t="shared" si="20"/>
        <v>0</v>
      </c>
      <c r="F25" s="132">
        <f t="shared" si="0"/>
        <v>7</v>
      </c>
      <c r="G25" s="48">
        <f t="shared" si="1"/>
        <v>-6</v>
      </c>
      <c r="H25" s="133">
        <f t="shared" si="2"/>
        <v>0</v>
      </c>
      <c r="I25" s="26">
        <f t="shared" si="3"/>
        <v>1</v>
      </c>
      <c r="J25" s="239">
        <v>7</v>
      </c>
      <c r="K25" s="49">
        <v>13</v>
      </c>
      <c r="L25" s="141">
        <f t="shared" si="4"/>
        <v>6</v>
      </c>
      <c r="M25" s="142">
        <f t="shared" si="5"/>
        <v>13</v>
      </c>
      <c r="N25" s="29">
        <f t="shared" si="21"/>
        <v>1</v>
      </c>
      <c r="O25" s="14" t="str">
        <f>B48</f>
        <v>AHMET Ö ÇETİN</v>
      </c>
      <c r="P25" s="7"/>
      <c r="Q25" s="69" t="str">
        <f>D87</f>
        <v>ESİLE ENEM</v>
      </c>
      <c r="R25" s="56">
        <f t="shared" si="22"/>
        <v>0</v>
      </c>
      <c r="S25" s="147">
        <f t="shared" si="6"/>
        <v>11</v>
      </c>
      <c r="T25" s="76">
        <f t="shared" si="7"/>
        <v>-2</v>
      </c>
      <c r="U25" s="36">
        <f t="shared" si="23"/>
        <v>0</v>
      </c>
      <c r="V25" s="228">
        <f t="shared" si="24"/>
        <v>1</v>
      </c>
      <c r="W25" s="50">
        <v>11</v>
      </c>
      <c r="X25" s="49">
        <v>13</v>
      </c>
      <c r="Y25" s="143">
        <f t="shared" si="8"/>
        <v>2</v>
      </c>
      <c r="Z25" s="148">
        <f t="shared" si="9"/>
        <v>13</v>
      </c>
      <c r="AA25" s="63">
        <f t="shared" si="25"/>
        <v>1</v>
      </c>
      <c r="AB25" s="14" t="str">
        <f>D88</f>
        <v>TOLGA YÜCEL</v>
      </c>
      <c r="AC25" s="226"/>
      <c r="AD25" s="12" t="str">
        <f>Q87</f>
        <v>İSMAİL MUSAGİL</v>
      </c>
      <c r="AE25" s="19">
        <f t="shared" si="26"/>
        <v>1</v>
      </c>
      <c r="AF25" s="22">
        <f t="shared" si="27"/>
        <v>13</v>
      </c>
      <c r="AG25" s="150">
        <f t="shared" si="10"/>
        <v>2</v>
      </c>
      <c r="AH25" s="36">
        <f t="shared" si="11"/>
        <v>0</v>
      </c>
      <c r="AI25" s="38">
        <f t="shared" si="12"/>
        <v>0</v>
      </c>
      <c r="AJ25" s="42">
        <v>13</v>
      </c>
      <c r="AK25" s="43">
        <v>11</v>
      </c>
      <c r="AL25" s="143">
        <f t="shared" si="13"/>
        <v>-2</v>
      </c>
      <c r="AM25" s="44">
        <f t="shared" si="28"/>
        <v>11</v>
      </c>
      <c r="AN25" s="29">
        <f t="shared" si="29"/>
        <v>0</v>
      </c>
      <c r="AO25" s="14" t="str">
        <f>Q88</f>
        <v>TOLGA YÜCEL</v>
      </c>
      <c r="AP25" s="7"/>
      <c r="AQ25" s="12" t="str">
        <f>AD87</f>
        <v>MUHAMMET ÖKSÜZ</v>
      </c>
      <c r="AR25" s="19">
        <f t="shared" si="30"/>
        <v>0</v>
      </c>
      <c r="AS25" s="267">
        <f t="shared" si="31"/>
        <v>9</v>
      </c>
      <c r="AT25" s="107">
        <f t="shared" si="14"/>
        <v>-4</v>
      </c>
      <c r="AU25" s="99">
        <f t="shared" si="32"/>
        <v>0</v>
      </c>
      <c r="AV25" s="100">
        <f t="shared" si="33"/>
        <v>1</v>
      </c>
      <c r="AW25" s="85">
        <v>9</v>
      </c>
      <c r="AX25" s="84">
        <v>13</v>
      </c>
      <c r="AY25" s="143">
        <f t="shared" si="15"/>
        <v>4</v>
      </c>
      <c r="AZ25" s="268">
        <f t="shared" si="34"/>
        <v>13</v>
      </c>
      <c r="BA25" s="29">
        <f t="shared" si="35"/>
        <v>1</v>
      </c>
      <c r="BB25" s="14" t="str">
        <f>AD88</f>
        <v>SEVİL ÖZTÜRK</v>
      </c>
      <c r="BC25" s="7"/>
      <c r="BD25" s="111" t="str">
        <f>AQ87</f>
        <v>FATMA ÖNALAN</v>
      </c>
      <c r="BE25" s="19">
        <f t="shared" si="36"/>
        <v>0</v>
      </c>
      <c r="BF25" s="151">
        <f t="shared" si="37"/>
        <v>10</v>
      </c>
      <c r="BG25" s="109">
        <f t="shared" si="16"/>
        <v>-3</v>
      </c>
      <c r="BH25" s="36">
        <f t="shared" si="17"/>
        <v>0</v>
      </c>
      <c r="BI25" s="59">
        <f t="shared" si="18"/>
        <v>0</v>
      </c>
      <c r="BJ25" s="123">
        <v>10</v>
      </c>
      <c r="BK25" s="122">
        <v>13</v>
      </c>
      <c r="BL25" s="152">
        <f t="shared" si="19"/>
        <v>3</v>
      </c>
      <c r="BM25" s="153">
        <f t="shared" si="38"/>
        <v>13</v>
      </c>
      <c r="BN25" s="29">
        <f t="shared" si="39"/>
        <v>1</v>
      </c>
      <c r="BO25" s="112" t="str">
        <f>AQ88</f>
        <v>ALİ ASKER</v>
      </c>
      <c r="BP25" s="547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</row>
    <row r="26" spans="1:81" ht="12.75" customHeight="1">
      <c r="A26" s="6">
        <v>24</v>
      </c>
      <c r="B26" s="220" t="s">
        <v>46</v>
      </c>
      <c r="C26" s="2"/>
      <c r="D26" s="111" t="str">
        <f>B49</f>
        <v>CANSU YILMAZ</v>
      </c>
      <c r="E26" s="134">
        <f t="shared" si="20"/>
        <v>0</v>
      </c>
      <c r="F26" s="132">
        <f t="shared" si="0"/>
        <v>2</v>
      </c>
      <c r="G26" s="48">
        <f t="shared" si="1"/>
        <v>-11</v>
      </c>
      <c r="H26" s="133">
        <f t="shared" si="2"/>
        <v>0</v>
      </c>
      <c r="I26" s="26">
        <f t="shared" si="3"/>
        <v>1</v>
      </c>
      <c r="J26" s="239">
        <v>2</v>
      </c>
      <c r="K26" s="49">
        <v>13</v>
      </c>
      <c r="L26" s="141">
        <f t="shared" si="4"/>
        <v>11</v>
      </c>
      <c r="M26" s="142">
        <f t="shared" si="5"/>
        <v>13</v>
      </c>
      <c r="N26" s="29">
        <f t="shared" si="21"/>
        <v>1</v>
      </c>
      <c r="O26" s="14" t="str">
        <f>B50</f>
        <v>DUYGU ÖLMEZ</v>
      </c>
      <c r="P26" s="7"/>
      <c r="Q26" s="69" t="str">
        <f>D89</f>
        <v>İSA SAKA</v>
      </c>
      <c r="R26" s="56">
        <f t="shared" si="22"/>
        <v>1</v>
      </c>
      <c r="S26" s="147">
        <f t="shared" si="6"/>
        <v>13</v>
      </c>
      <c r="T26" s="76">
        <f t="shared" si="7"/>
        <v>4</v>
      </c>
      <c r="U26" s="36">
        <f t="shared" si="23"/>
        <v>1</v>
      </c>
      <c r="V26" s="228">
        <f t="shared" si="24"/>
        <v>0</v>
      </c>
      <c r="W26" s="50">
        <v>13</v>
      </c>
      <c r="X26" s="49">
        <v>9</v>
      </c>
      <c r="Y26" s="143">
        <f t="shared" si="8"/>
        <v>-4</v>
      </c>
      <c r="Z26" s="148">
        <f t="shared" si="9"/>
        <v>9</v>
      </c>
      <c r="AA26" s="63">
        <f t="shared" si="25"/>
        <v>0</v>
      </c>
      <c r="AB26" s="14" t="str">
        <f>D90</f>
        <v>YASİN KARADOĞAN</v>
      </c>
      <c r="AC26" s="226"/>
      <c r="AD26" s="12" t="str">
        <f>Q89</f>
        <v>SERPİL MUTLU</v>
      </c>
      <c r="AE26" s="19">
        <f t="shared" si="26"/>
        <v>1</v>
      </c>
      <c r="AF26" s="22">
        <f t="shared" si="27"/>
        <v>13</v>
      </c>
      <c r="AG26" s="150">
        <f t="shared" si="10"/>
        <v>5</v>
      </c>
      <c r="AH26" s="36">
        <f t="shared" si="11"/>
        <v>0</v>
      </c>
      <c r="AI26" s="38">
        <f t="shared" si="12"/>
        <v>0</v>
      </c>
      <c r="AJ26" s="42">
        <v>13</v>
      </c>
      <c r="AK26" s="43">
        <v>8</v>
      </c>
      <c r="AL26" s="143">
        <f t="shared" si="13"/>
        <v>-5</v>
      </c>
      <c r="AM26" s="44">
        <f t="shared" si="28"/>
        <v>8</v>
      </c>
      <c r="AN26" s="29">
        <f t="shared" si="29"/>
        <v>0</v>
      </c>
      <c r="AO26" s="14" t="str">
        <f>Q90</f>
        <v>SERTAÇ ÖZÇELİK</v>
      </c>
      <c r="AP26" s="7"/>
      <c r="AQ26" s="12" t="str">
        <f>AD89</f>
        <v>EŞREF BAYRAMOĞLU</v>
      </c>
      <c r="AR26" s="19">
        <f t="shared" si="30"/>
        <v>0</v>
      </c>
      <c r="AS26" s="267">
        <f t="shared" si="31"/>
        <v>4</v>
      </c>
      <c r="AT26" s="107">
        <f t="shared" si="14"/>
        <v>-9</v>
      </c>
      <c r="AU26" s="99">
        <f t="shared" si="32"/>
        <v>0</v>
      </c>
      <c r="AV26" s="100">
        <f t="shared" si="33"/>
        <v>1</v>
      </c>
      <c r="AW26" s="85">
        <v>4</v>
      </c>
      <c r="AX26" s="84">
        <v>13</v>
      </c>
      <c r="AY26" s="143">
        <f t="shared" si="15"/>
        <v>9</v>
      </c>
      <c r="AZ26" s="268">
        <f t="shared" si="34"/>
        <v>13</v>
      </c>
      <c r="BA26" s="29">
        <f t="shared" si="35"/>
        <v>1</v>
      </c>
      <c r="BB26" s="14" t="str">
        <f>AD90</f>
        <v>İSMET RESULLÜ</v>
      </c>
      <c r="BC26" s="7"/>
      <c r="BD26" s="111" t="str">
        <f>AQ89</f>
        <v>AHMET MUSA</v>
      </c>
      <c r="BE26" s="19">
        <f t="shared" si="36"/>
        <v>0</v>
      </c>
      <c r="BF26" s="151">
        <f t="shared" si="37"/>
        <v>6</v>
      </c>
      <c r="BG26" s="109">
        <f t="shared" si="16"/>
        <v>-7</v>
      </c>
      <c r="BH26" s="36">
        <f t="shared" si="17"/>
        <v>0</v>
      </c>
      <c r="BI26" s="59">
        <f t="shared" si="18"/>
        <v>0</v>
      </c>
      <c r="BJ26" s="123">
        <v>6</v>
      </c>
      <c r="BK26" s="122">
        <v>13</v>
      </c>
      <c r="BL26" s="152">
        <f t="shared" si="19"/>
        <v>7</v>
      </c>
      <c r="BM26" s="153">
        <f t="shared" si="38"/>
        <v>13</v>
      </c>
      <c r="BN26" s="29">
        <f t="shared" si="39"/>
        <v>1</v>
      </c>
      <c r="BO26" s="112" t="str">
        <f>AQ90</f>
        <v>TUĞBA KORKMAZ</v>
      </c>
      <c r="BP26" s="547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</row>
    <row r="27" spans="1:81" ht="12.75" customHeight="1">
      <c r="A27" s="6">
        <v>25</v>
      </c>
      <c r="B27" s="220" t="s">
        <v>47</v>
      </c>
      <c r="C27" s="2"/>
      <c r="D27" s="111" t="str">
        <f>B51</f>
        <v>SERPİL MUTLU</v>
      </c>
      <c r="E27" s="134">
        <f t="shared" si="20"/>
        <v>0</v>
      </c>
      <c r="F27" s="132">
        <f t="shared" si="0"/>
        <v>3</v>
      </c>
      <c r="G27" s="48">
        <f t="shared" si="1"/>
        <v>-10</v>
      </c>
      <c r="H27" s="133">
        <f t="shared" si="2"/>
        <v>0</v>
      </c>
      <c r="I27" s="26">
        <f t="shared" si="3"/>
        <v>1</v>
      </c>
      <c r="J27" s="239">
        <v>3</v>
      </c>
      <c r="K27" s="49">
        <v>13</v>
      </c>
      <c r="L27" s="141">
        <f t="shared" si="4"/>
        <v>10</v>
      </c>
      <c r="M27" s="142">
        <f t="shared" si="5"/>
        <v>13</v>
      </c>
      <c r="N27" s="29">
        <f t="shared" si="21"/>
        <v>1</v>
      </c>
      <c r="O27" s="14" t="str">
        <f>B52</f>
        <v>FURKAN GÜLTEKİN</v>
      </c>
      <c r="P27" s="7"/>
      <c r="Q27" s="69" t="str">
        <f>D91</f>
        <v>EDA SAYAK</v>
      </c>
      <c r="R27" s="56">
        <f t="shared" si="22"/>
        <v>0</v>
      </c>
      <c r="S27" s="147">
        <f t="shared" si="6"/>
        <v>7</v>
      </c>
      <c r="T27" s="76">
        <f t="shared" si="7"/>
        <v>-6</v>
      </c>
      <c r="U27" s="36">
        <f t="shared" si="23"/>
        <v>0</v>
      </c>
      <c r="V27" s="228">
        <f t="shared" si="24"/>
        <v>1</v>
      </c>
      <c r="W27" s="50">
        <v>7</v>
      </c>
      <c r="X27" s="49">
        <v>13</v>
      </c>
      <c r="Y27" s="143">
        <f t="shared" si="8"/>
        <v>6</v>
      </c>
      <c r="Z27" s="148">
        <f t="shared" si="9"/>
        <v>13</v>
      </c>
      <c r="AA27" s="63">
        <f t="shared" si="25"/>
        <v>1</v>
      </c>
      <c r="AB27" s="14" t="str">
        <f>D92</f>
        <v>RAHİM TOZUN</v>
      </c>
      <c r="AC27" s="226"/>
      <c r="AD27" s="12" t="str">
        <f>Q91</f>
        <v>MERVE TİMUR</v>
      </c>
      <c r="AE27" s="19">
        <f t="shared" si="26"/>
        <v>1</v>
      </c>
      <c r="AF27" s="22">
        <f t="shared" si="27"/>
        <v>13</v>
      </c>
      <c r="AG27" s="150">
        <f t="shared" si="10"/>
        <v>5</v>
      </c>
      <c r="AH27" s="36">
        <f t="shared" si="11"/>
        <v>0</v>
      </c>
      <c r="AI27" s="38">
        <f t="shared" si="12"/>
        <v>0</v>
      </c>
      <c r="AJ27" s="42">
        <v>13</v>
      </c>
      <c r="AK27" s="43">
        <v>8</v>
      </c>
      <c r="AL27" s="143">
        <f t="shared" si="13"/>
        <v>-5</v>
      </c>
      <c r="AM27" s="44">
        <f t="shared" si="28"/>
        <v>8</v>
      </c>
      <c r="AN27" s="29">
        <f t="shared" si="29"/>
        <v>0</v>
      </c>
      <c r="AO27" s="14" t="str">
        <f>Q92</f>
        <v>BÜŞRANUR METİN</v>
      </c>
      <c r="AP27" s="7"/>
      <c r="AQ27" s="12" t="str">
        <f>AD91</f>
        <v>TOLGA YÜCEL</v>
      </c>
      <c r="AR27" s="19">
        <f t="shared" si="30"/>
        <v>0</v>
      </c>
      <c r="AS27" s="267">
        <f t="shared" si="31"/>
        <v>2</v>
      </c>
      <c r="AT27" s="107">
        <f t="shared" si="14"/>
        <v>-11</v>
      </c>
      <c r="AU27" s="99">
        <f t="shared" si="32"/>
        <v>0</v>
      </c>
      <c r="AV27" s="100">
        <f t="shared" si="33"/>
        <v>1</v>
      </c>
      <c r="AW27" s="85">
        <v>2</v>
      </c>
      <c r="AX27" s="84">
        <v>13</v>
      </c>
      <c r="AY27" s="143">
        <f t="shared" si="15"/>
        <v>11</v>
      </c>
      <c r="AZ27" s="268">
        <f t="shared" si="34"/>
        <v>13</v>
      </c>
      <c r="BA27" s="29">
        <f t="shared" si="35"/>
        <v>1</v>
      </c>
      <c r="BB27" s="14" t="str">
        <f>AD92</f>
        <v>SEMİH VAR</v>
      </c>
      <c r="BC27" s="7"/>
      <c r="BD27" s="111" t="str">
        <f>AQ91</f>
        <v>BÜŞRANUR METİN</v>
      </c>
      <c r="BE27" s="19">
        <f t="shared" si="36"/>
        <v>0</v>
      </c>
      <c r="BF27" s="151">
        <f t="shared" si="37"/>
        <v>0</v>
      </c>
      <c r="BG27" s="109">
        <f t="shared" si="16"/>
        <v>-13</v>
      </c>
      <c r="BH27" s="36">
        <f t="shared" si="17"/>
        <v>0</v>
      </c>
      <c r="BI27" s="59">
        <f t="shared" si="18"/>
        <v>0</v>
      </c>
      <c r="BJ27" s="123">
        <v>0</v>
      </c>
      <c r="BK27" s="122">
        <v>13</v>
      </c>
      <c r="BL27" s="152">
        <f t="shared" si="19"/>
        <v>13</v>
      </c>
      <c r="BM27" s="153">
        <f t="shared" si="38"/>
        <v>13</v>
      </c>
      <c r="BN27" s="29">
        <f t="shared" si="39"/>
        <v>1</v>
      </c>
      <c r="BO27" s="112" t="str">
        <f>AQ92</f>
        <v>PEMBE YILMAZTÜRK</v>
      </c>
      <c r="BP27" s="547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</row>
    <row r="28" spans="1:81" ht="12.75" customHeight="1">
      <c r="A28" s="6">
        <v>26</v>
      </c>
      <c r="B28" s="220" t="s">
        <v>48</v>
      </c>
      <c r="C28" s="2"/>
      <c r="D28" s="111" t="str">
        <f>B53</f>
        <v>GÖKHAN ÇELİK</v>
      </c>
      <c r="E28" s="134">
        <f t="shared" si="20"/>
        <v>1</v>
      </c>
      <c r="F28" s="132">
        <f t="shared" si="0"/>
        <v>13</v>
      </c>
      <c r="G28" s="48">
        <f t="shared" si="1"/>
        <v>10</v>
      </c>
      <c r="H28" s="133">
        <f t="shared" si="2"/>
        <v>1</v>
      </c>
      <c r="I28" s="26">
        <f t="shared" si="3"/>
        <v>0</v>
      </c>
      <c r="J28" s="239">
        <v>13</v>
      </c>
      <c r="K28" s="49">
        <v>3</v>
      </c>
      <c r="L28" s="141">
        <f t="shared" si="4"/>
        <v>-10</v>
      </c>
      <c r="M28" s="142">
        <f t="shared" si="5"/>
        <v>3</v>
      </c>
      <c r="N28" s="29">
        <f t="shared" si="21"/>
        <v>0</v>
      </c>
      <c r="O28" s="14" t="str">
        <f>B54</f>
        <v>FURKAN ULU</v>
      </c>
      <c r="P28" s="7"/>
      <c r="Q28" s="69" t="str">
        <f>D93</f>
        <v>FURKAN ATALAY</v>
      </c>
      <c r="R28" s="56">
        <f t="shared" si="22"/>
        <v>1</v>
      </c>
      <c r="S28" s="147">
        <f t="shared" si="6"/>
        <v>13</v>
      </c>
      <c r="T28" s="76">
        <f t="shared" si="7"/>
        <v>9</v>
      </c>
      <c r="U28" s="36">
        <f t="shared" si="23"/>
        <v>1</v>
      </c>
      <c r="V28" s="228">
        <f t="shared" si="24"/>
        <v>0</v>
      </c>
      <c r="W28" s="50">
        <v>13</v>
      </c>
      <c r="X28" s="49">
        <v>4</v>
      </c>
      <c r="Y28" s="143">
        <f t="shared" si="8"/>
        <v>-9</v>
      </c>
      <c r="Z28" s="148">
        <f t="shared" si="9"/>
        <v>4</v>
      </c>
      <c r="AA28" s="63">
        <f t="shared" si="25"/>
        <v>0</v>
      </c>
      <c r="AB28" s="14" t="str">
        <f>D94</f>
        <v>DİLARA BANDAKÇIOĞLU</v>
      </c>
      <c r="AC28" s="226"/>
      <c r="AD28" s="12" t="str">
        <f>Q93</f>
        <v>BEKİR CAN ÖZKARA</v>
      </c>
      <c r="AE28" s="19">
        <f t="shared" si="26"/>
        <v>1</v>
      </c>
      <c r="AF28" s="22">
        <f t="shared" si="27"/>
        <v>13</v>
      </c>
      <c r="AG28" s="150">
        <f t="shared" si="10"/>
        <v>5</v>
      </c>
      <c r="AH28" s="36">
        <f t="shared" si="11"/>
        <v>0</v>
      </c>
      <c r="AI28" s="38">
        <f t="shared" si="12"/>
        <v>0</v>
      </c>
      <c r="AJ28" s="42">
        <v>13</v>
      </c>
      <c r="AK28" s="43">
        <v>8</v>
      </c>
      <c r="AL28" s="143">
        <f t="shared" si="13"/>
        <v>-5</v>
      </c>
      <c r="AM28" s="44">
        <f t="shared" si="28"/>
        <v>8</v>
      </c>
      <c r="AN28" s="29">
        <f t="shared" si="29"/>
        <v>0</v>
      </c>
      <c r="AO28" s="14" t="str">
        <f>Q94</f>
        <v>CANSU YILMAZ</v>
      </c>
      <c r="AP28" s="7"/>
      <c r="AQ28" s="12" t="str">
        <f>AD93</f>
        <v>FURKAN ATALAY</v>
      </c>
      <c r="AR28" s="19">
        <f t="shared" si="30"/>
        <v>1</v>
      </c>
      <c r="AS28" s="267">
        <f t="shared" si="31"/>
        <v>13</v>
      </c>
      <c r="AT28" s="107">
        <f t="shared" si="14"/>
        <v>4</v>
      </c>
      <c r="AU28" s="99">
        <f t="shared" si="32"/>
        <v>1</v>
      </c>
      <c r="AV28" s="100">
        <f t="shared" si="33"/>
        <v>0</v>
      </c>
      <c r="AW28" s="85">
        <v>13</v>
      </c>
      <c r="AX28" s="84">
        <v>9</v>
      </c>
      <c r="AY28" s="143">
        <f t="shared" si="15"/>
        <v>-4</v>
      </c>
      <c r="AZ28" s="268">
        <f t="shared" si="34"/>
        <v>9</v>
      </c>
      <c r="BA28" s="29">
        <f t="shared" si="35"/>
        <v>0</v>
      </c>
      <c r="BB28" s="14" t="str">
        <f>AD94</f>
        <v>RAHİM TOZUN</v>
      </c>
      <c r="BC28" s="7"/>
      <c r="BD28" s="111" t="str">
        <f>AQ93</f>
        <v>BEKİR CAN ÖZKARA</v>
      </c>
      <c r="BE28" s="19">
        <f t="shared" si="36"/>
        <v>1</v>
      </c>
      <c r="BF28" s="151">
        <f t="shared" si="37"/>
        <v>13</v>
      </c>
      <c r="BG28" s="109">
        <f t="shared" si="16"/>
        <v>9</v>
      </c>
      <c r="BH28" s="36">
        <f t="shared" si="17"/>
        <v>0</v>
      </c>
      <c r="BI28" s="59">
        <f t="shared" si="18"/>
        <v>0</v>
      </c>
      <c r="BJ28" s="123">
        <v>13</v>
      </c>
      <c r="BK28" s="122">
        <v>4</v>
      </c>
      <c r="BL28" s="152">
        <f t="shared" si="19"/>
        <v>-9</v>
      </c>
      <c r="BM28" s="153">
        <f t="shared" si="38"/>
        <v>4</v>
      </c>
      <c r="BN28" s="29">
        <f t="shared" si="39"/>
        <v>0</v>
      </c>
      <c r="BO28" s="112" t="str">
        <f>AQ94</f>
        <v>MUSTAFA KILINÇ</v>
      </c>
      <c r="BP28" s="547"/>
      <c r="BQ28" s="625" t="s">
        <v>270</v>
      </c>
      <c r="BR28" s="626"/>
      <c r="BS28" s="626"/>
      <c r="BT28" s="626"/>
      <c r="BU28" s="626"/>
      <c r="BV28" s="626"/>
      <c r="BW28" s="626"/>
      <c r="BX28" s="626"/>
      <c r="BY28" s="626"/>
      <c r="BZ28" s="626"/>
      <c r="CA28" s="626"/>
      <c r="CB28" s="627"/>
      <c r="CC28" s="196"/>
    </row>
    <row r="29" spans="1:81" ht="12.75" customHeight="1">
      <c r="A29" s="6">
        <v>27</v>
      </c>
      <c r="B29" s="220" t="s">
        <v>49</v>
      </c>
      <c r="C29" s="2"/>
      <c r="D29" s="111" t="str">
        <f>B55</f>
        <v>SEDA KARAOSMANOĞLU</v>
      </c>
      <c r="E29" s="134">
        <f t="shared" si="20"/>
        <v>1</v>
      </c>
      <c r="F29" s="132">
        <f t="shared" si="0"/>
        <v>13</v>
      </c>
      <c r="G29" s="48">
        <f t="shared" si="1"/>
        <v>13</v>
      </c>
      <c r="H29" s="133">
        <f t="shared" si="2"/>
        <v>1</v>
      </c>
      <c r="I29" s="26">
        <f t="shared" si="3"/>
        <v>0</v>
      </c>
      <c r="J29" s="239">
        <v>13</v>
      </c>
      <c r="K29" s="49">
        <v>0</v>
      </c>
      <c r="L29" s="141">
        <f t="shared" si="4"/>
        <v>-13</v>
      </c>
      <c r="M29" s="142">
        <f t="shared" si="5"/>
        <v>0</v>
      </c>
      <c r="N29" s="29">
        <f t="shared" si="21"/>
        <v>0</v>
      </c>
      <c r="O29" s="14" t="str">
        <f>B56</f>
        <v>ŞABAN SARTIK</v>
      </c>
      <c r="P29" s="7"/>
      <c r="Q29" s="69" t="str">
        <f>D95</f>
        <v>ZEYNEP SOLMAZ</v>
      </c>
      <c r="R29" s="56">
        <f t="shared" si="22"/>
        <v>0</v>
      </c>
      <c r="S29" s="147">
        <f t="shared" si="6"/>
        <v>6</v>
      </c>
      <c r="T29" s="76">
        <f t="shared" si="7"/>
        <v>-7</v>
      </c>
      <c r="U29" s="36">
        <f t="shared" si="23"/>
        <v>0</v>
      </c>
      <c r="V29" s="228">
        <f t="shared" si="24"/>
        <v>1</v>
      </c>
      <c r="W29" s="50">
        <v>6</v>
      </c>
      <c r="X29" s="49">
        <v>13</v>
      </c>
      <c r="Y29" s="143">
        <f t="shared" si="8"/>
        <v>7</v>
      </c>
      <c r="Z29" s="148">
        <f t="shared" si="9"/>
        <v>13</v>
      </c>
      <c r="AA29" s="63">
        <f t="shared" si="25"/>
        <v>1</v>
      </c>
      <c r="AB29" s="14" t="str">
        <f>D96</f>
        <v>MUHAMMET ÖKSÜZ</v>
      </c>
      <c r="AC29" s="226"/>
      <c r="AD29" s="12" t="str">
        <f>Q95</f>
        <v>TUĞBA KORKMAZ</v>
      </c>
      <c r="AE29" s="19">
        <f>IF(AJ29&gt;10,1,0)</f>
        <v>1</v>
      </c>
      <c r="AF29" s="22">
        <f t="shared" si="27"/>
        <v>12</v>
      </c>
      <c r="AG29" s="150">
        <f t="shared" si="10"/>
        <v>2</v>
      </c>
      <c r="AH29" s="36">
        <f t="shared" si="11"/>
        <v>0</v>
      </c>
      <c r="AI29" s="38">
        <f t="shared" si="12"/>
        <v>0</v>
      </c>
      <c r="AJ29" s="42">
        <v>12</v>
      </c>
      <c r="AK29" s="43">
        <v>10</v>
      </c>
      <c r="AL29" s="143">
        <f t="shared" si="13"/>
        <v>-2</v>
      </c>
      <c r="AM29" s="44">
        <f t="shared" si="28"/>
        <v>10</v>
      </c>
      <c r="AN29" s="29">
        <f t="shared" si="29"/>
        <v>0</v>
      </c>
      <c r="AO29" s="14" t="str">
        <f>Q96</f>
        <v>CANER KEKLİKÇİ</v>
      </c>
      <c r="AP29" s="7"/>
      <c r="AQ29" s="12" t="str">
        <f>AD95</f>
        <v>ERAY YILMAZ</v>
      </c>
      <c r="AR29" s="19">
        <f t="shared" si="30"/>
        <v>1</v>
      </c>
      <c r="AS29" s="267">
        <f t="shared" si="31"/>
        <v>13</v>
      </c>
      <c r="AT29" s="107">
        <f t="shared" si="14"/>
        <v>3</v>
      </c>
      <c r="AU29" s="99">
        <f t="shared" si="32"/>
        <v>1</v>
      </c>
      <c r="AV29" s="100">
        <f t="shared" si="33"/>
        <v>0</v>
      </c>
      <c r="AW29" s="85">
        <v>13</v>
      </c>
      <c r="AX29" s="84">
        <v>10</v>
      </c>
      <c r="AY29" s="143">
        <f t="shared" si="15"/>
        <v>-3</v>
      </c>
      <c r="AZ29" s="268">
        <f t="shared" si="34"/>
        <v>10</v>
      </c>
      <c r="BA29" s="29">
        <f t="shared" si="35"/>
        <v>0</v>
      </c>
      <c r="BB29" s="14" t="str">
        <f>AD96</f>
        <v>EDA SAYAK</v>
      </c>
      <c r="BC29" s="7"/>
      <c r="BD29" s="111" t="str">
        <f>AQ95</f>
        <v>DAMLA KÜÇÜK</v>
      </c>
      <c r="BE29" s="19">
        <f t="shared" si="36"/>
        <v>1</v>
      </c>
      <c r="BF29" s="151">
        <f t="shared" si="37"/>
        <v>13</v>
      </c>
      <c r="BG29" s="109">
        <f t="shared" si="16"/>
        <v>2</v>
      </c>
      <c r="BH29" s="36">
        <f t="shared" si="17"/>
        <v>0</v>
      </c>
      <c r="BI29" s="59">
        <f t="shared" si="18"/>
        <v>0</v>
      </c>
      <c r="BJ29" s="123">
        <v>13</v>
      </c>
      <c r="BK29" s="122">
        <v>11</v>
      </c>
      <c r="BL29" s="152">
        <f t="shared" si="19"/>
        <v>-2</v>
      </c>
      <c r="BM29" s="153">
        <f t="shared" si="38"/>
        <v>11</v>
      </c>
      <c r="BN29" s="29">
        <f t="shared" si="39"/>
        <v>0</v>
      </c>
      <c r="BO29" s="112" t="str">
        <f>AQ96</f>
        <v>ZEYNEP SOLMAZ</v>
      </c>
      <c r="BP29" s="547"/>
      <c r="BQ29" s="628" t="s">
        <v>1</v>
      </c>
      <c r="BR29" s="629" t="s">
        <v>6</v>
      </c>
      <c r="BS29" s="629" t="s">
        <v>7</v>
      </c>
      <c r="BT29" s="635" t="s">
        <v>13</v>
      </c>
      <c r="BU29" s="636" t="s">
        <v>8</v>
      </c>
      <c r="BV29" s="636"/>
      <c r="BW29" s="637" t="s">
        <v>9</v>
      </c>
      <c r="BX29" s="637"/>
      <c r="BY29" s="635" t="s">
        <v>13</v>
      </c>
      <c r="BZ29" s="630" t="s">
        <v>7</v>
      </c>
      <c r="CA29" s="630" t="s">
        <v>10</v>
      </c>
      <c r="CB29" s="631" t="s">
        <v>2</v>
      </c>
      <c r="CC29" s="196"/>
    </row>
    <row r="30" spans="1:81" ht="12.75" customHeight="1">
      <c r="A30" s="6">
        <v>28</v>
      </c>
      <c r="B30" s="220" t="s">
        <v>50</v>
      </c>
      <c r="C30" s="2"/>
      <c r="D30" s="111" t="str">
        <f>B57</f>
        <v>SEFA ARSLAN</v>
      </c>
      <c r="E30" s="134">
        <f t="shared" si="20"/>
        <v>1</v>
      </c>
      <c r="F30" s="132">
        <f t="shared" si="0"/>
        <v>13</v>
      </c>
      <c r="G30" s="48">
        <f t="shared" si="1"/>
        <v>13</v>
      </c>
      <c r="H30" s="133">
        <f t="shared" si="2"/>
        <v>1</v>
      </c>
      <c r="I30" s="26">
        <f t="shared" si="3"/>
        <v>0</v>
      </c>
      <c r="J30" s="239">
        <v>13</v>
      </c>
      <c r="K30" s="49">
        <v>0</v>
      </c>
      <c r="L30" s="141">
        <f t="shared" si="4"/>
        <v>-13</v>
      </c>
      <c r="M30" s="142">
        <f t="shared" si="5"/>
        <v>0</v>
      </c>
      <c r="N30" s="29">
        <f t="shared" si="21"/>
        <v>0</v>
      </c>
      <c r="O30" s="14" t="str">
        <f>B58</f>
        <v>SADULLAH PELEN</v>
      </c>
      <c r="P30" s="7"/>
      <c r="Q30" s="69" t="str">
        <f>D97</f>
        <v>YUSUF PİRİM</v>
      </c>
      <c r="R30" s="56">
        <f t="shared" si="22"/>
        <v>1</v>
      </c>
      <c r="S30" s="147">
        <f t="shared" si="6"/>
        <v>13</v>
      </c>
      <c r="T30" s="76">
        <f t="shared" si="7"/>
        <v>6</v>
      </c>
      <c r="U30" s="36">
        <f t="shared" si="23"/>
        <v>1</v>
      </c>
      <c r="V30" s="228">
        <f t="shared" si="24"/>
        <v>0</v>
      </c>
      <c r="W30" s="50">
        <v>13</v>
      </c>
      <c r="X30" s="49">
        <v>7</v>
      </c>
      <c r="Y30" s="143">
        <f t="shared" si="8"/>
        <v>-6</v>
      </c>
      <c r="Z30" s="148">
        <f t="shared" si="9"/>
        <v>7</v>
      </c>
      <c r="AA30" s="63">
        <f t="shared" si="25"/>
        <v>0</v>
      </c>
      <c r="AB30" s="14" t="str">
        <f>D98</f>
        <v>ALİ ASKER</v>
      </c>
      <c r="AC30" s="226"/>
      <c r="AD30" s="12" t="str">
        <f>Q97</f>
        <v>İSMET RESULLÜ</v>
      </c>
      <c r="AE30" s="19">
        <f t="shared" si="26"/>
        <v>1</v>
      </c>
      <c r="AF30" s="22">
        <f t="shared" si="27"/>
        <v>13</v>
      </c>
      <c r="AG30" s="150">
        <f t="shared" si="10"/>
        <v>1</v>
      </c>
      <c r="AH30" s="36">
        <f t="shared" si="11"/>
        <v>0</v>
      </c>
      <c r="AI30" s="38">
        <f t="shared" si="12"/>
        <v>0</v>
      </c>
      <c r="AJ30" s="42">
        <v>13</v>
      </c>
      <c r="AK30" s="43">
        <v>12</v>
      </c>
      <c r="AL30" s="143">
        <f t="shared" si="13"/>
        <v>-1</v>
      </c>
      <c r="AM30" s="44">
        <f t="shared" si="28"/>
        <v>12</v>
      </c>
      <c r="AN30" s="29">
        <f t="shared" si="29"/>
        <v>0</v>
      </c>
      <c r="AO30" s="14" t="str">
        <f>Q98</f>
        <v>DAMLA KÜÇÜK</v>
      </c>
      <c r="AP30" s="7"/>
      <c r="AQ30" s="12" t="str">
        <f>AD97</f>
        <v>SERTAÇ ÖZÇELİK</v>
      </c>
      <c r="AR30" s="19">
        <f t="shared" si="30"/>
        <v>1</v>
      </c>
      <c r="AS30" s="267">
        <f t="shared" si="31"/>
        <v>13</v>
      </c>
      <c r="AT30" s="107">
        <f t="shared" si="14"/>
        <v>12</v>
      </c>
      <c r="AU30" s="99">
        <f t="shared" si="32"/>
        <v>1</v>
      </c>
      <c r="AV30" s="100">
        <f t="shared" si="33"/>
        <v>0</v>
      </c>
      <c r="AW30" s="85">
        <v>13</v>
      </c>
      <c r="AX30" s="84">
        <v>1</v>
      </c>
      <c r="AY30" s="143">
        <f t="shared" si="15"/>
        <v>-12</v>
      </c>
      <c r="AZ30" s="268">
        <f t="shared" si="34"/>
        <v>1</v>
      </c>
      <c r="BA30" s="29">
        <f t="shared" si="35"/>
        <v>0</v>
      </c>
      <c r="BB30" s="14" t="str">
        <f>AD98</f>
        <v>DİLARA BANDAKÇIOĞLU</v>
      </c>
      <c r="BC30" s="7"/>
      <c r="BD30" s="111" t="str">
        <f>AQ97</f>
        <v>TAYFUN ARIK</v>
      </c>
      <c r="BE30" s="19">
        <f t="shared" si="36"/>
        <v>1</v>
      </c>
      <c r="BF30" s="151">
        <f t="shared" si="37"/>
        <v>13</v>
      </c>
      <c r="BG30" s="109">
        <f t="shared" si="16"/>
        <v>11</v>
      </c>
      <c r="BH30" s="36">
        <f t="shared" si="17"/>
        <v>0</v>
      </c>
      <c r="BI30" s="59">
        <f t="shared" si="18"/>
        <v>0</v>
      </c>
      <c r="BJ30" s="123">
        <v>13</v>
      </c>
      <c r="BK30" s="122">
        <v>2</v>
      </c>
      <c r="BL30" s="152">
        <f t="shared" si="19"/>
        <v>-11</v>
      </c>
      <c r="BM30" s="153">
        <f t="shared" si="38"/>
        <v>2</v>
      </c>
      <c r="BN30" s="29">
        <f t="shared" si="39"/>
        <v>0</v>
      </c>
      <c r="BO30" s="112" t="str">
        <f>AQ98</f>
        <v>MUHAMMET ÖKSÜZ</v>
      </c>
      <c r="BP30" s="547"/>
      <c r="BQ30" s="628"/>
      <c r="BR30" s="629"/>
      <c r="BS30" s="629"/>
      <c r="BT30" s="635"/>
      <c r="BU30" s="636"/>
      <c r="BV30" s="636"/>
      <c r="BW30" s="637"/>
      <c r="BX30" s="637"/>
      <c r="BY30" s="635"/>
      <c r="BZ30" s="630"/>
      <c r="CA30" s="630"/>
      <c r="CB30" s="631"/>
      <c r="CC30" s="196"/>
    </row>
    <row r="31" spans="1:81" ht="12.75" customHeight="1">
      <c r="A31" s="6">
        <v>29</v>
      </c>
      <c r="B31" s="220" t="s">
        <v>51</v>
      </c>
      <c r="C31" s="2"/>
      <c r="D31" s="111" t="str">
        <f>B59</f>
        <v>ERDOĞAN YORDAM</v>
      </c>
      <c r="E31" s="134">
        <f t="shared" si="20"/>
        <v>1</v>
      </c>
      <c r="F31" s="132">
        <f t="shared" si="0"/>
        <v>13</v>
      </c>
      <c r="G31" s="48">
        <f t="shared" si="1"/>
        <v>8</v>
      </c>
      <c r="H31" s="133">
        <f t="shared" si="2"/>
        <v>1</v>
      </c>
      <c r="I31" s="26">
        <f t="shared" si="3"/>
        <v>0</v>
      </c>
      <c r="J31" s="239">
        <v>13</v>
      </c>
      <c r="K31" s="49">
        <v>5</v>
      </c>
      <c r="L31" s="141">
        <f t="shared" si="4"/>
        <v>-8</v>
      </c>
      <c r="M31" s="142">
        <f t="shared" si="5"/>
        <v>5</v>
      </c>
      <c r="N31" s="29">
        <f t="shared" si="21"/>
        <v>0</v>
      </c>
      <c r="O31" s="14" t="str">
        <f>B60</f>
        <v>FURKAN CEYLAN</v>
      </c>
      <c r="P31" s="7"/>
      <c r="Q31" s="69" t="str">
        <f>D99</f>
        <v>SERHAT SAYAK</v>
      </c>
      <c r="R31" s="56">
        <f t="shared" si="22"/>
        <v>1</v>
      </c>
      <c r="S31" s="147">
        <f t="shared" si="6"/>
        <v>13</v>
      </c>
      <c r="T31" s="76">
        <f t="shared" si="7"/>
        <v>7</v>
      </c>
      <c r="U31" s="36">
        <f t="shared" si="23"/>
        <v>1</v>
      </c>
      <c r="V31" s="228">
        <f t="shared" si="24"/>
        <v>0</v>
      </c>
      <c r="W31" s="50">
        <v>13</v>
      </c>
      <c r="X31" s="49">
        <v>6</v>
      </c>
      <c r="Y31" s="143">
        <f t="shared" si="8"/>
        <v>-7</v>
      </c>
      <c r="Z31" s="148">
        <f t="shared" si="9"/>
        <v>6</v>
      </c>
      <c r="AA31" s="63">
        <f t="shared" si="25"/>
        <v>0</v>
      </c>
      <c r="AB31" s="14" t="str">
        <f>D100</f>
        <v>SEVİL ÖZTÜRK</v>
      </c>
      <c r="AC31" s="226"/>
      <c r="AD31" s="12" t="str">
        <f>Q99</f>
        <v>ESİLE ENEM</v>
      </c>
      <c r="AE31" s="19">
        <f t="shared" si="26"/>
        <v>1</v>
      </c>
      <c r="AF31" s="22">
        <f t="shared" si="27"/>
        <v>13</v>
      </c>
      <c r="AG31" s="150">
        <f t="shared" si="10"/>
        <v>13</v>
      </c>
      <c r="AH31" s="36">
        <f t="shared" si="11"/>
        <v>0</v>
      </c>
      <c r="AI31" s="38">
        <f t="shared" si="12"/>
        <v>0</v>
      </c>
      <c r="AJ31" s="42">
        <v>13</v>
      </c>
      <c r="AK31" s="43">
        <v>0</v>
      </c>
      <c r="AL31" s="143">
        <f t="shared" si="13"/>
        <v>-13</v>
      </c>
      <c r="AM31" s="44">
        <f t="shared" si="28"/>
        <v>0</v>
      </c>
      <c r="AN31" s="29">
        <f t="shared" si="29"/>
        <v>0</v>
      </c>
      <c r="AO31" s="14" t="str">
        <f>Q100</f>
        <v>SEMANUR ASLANTAŞ</v>
      </c>
      <c r="AP31" s="7"/>
      <c r="AQ31" s="12" t="str">
        <f>AD99</f>
        <v>FATMA ÖNALAN</v>
      </c>
      <c r="AR31" s="19">
        <f t="shared" si="30"/>
        <v>1</v>
      </c>
      <c r="AS31" s="267">
        <f t="shared" si="31"/>
        <v>13</v>
      </c>
      <c r="AT31" s="107">
        <f t="shared" si="14"/>
        <v>6</v>
      </c>
      <c r="AU31" s="99">
        <f t="shared" si="32"/>
        <v>1</v>
      </c>
      <c r="AV31" s="100">
        <f t="shared" si="33"/>
        <v>0</v>
      </c>
      <c r="AW31" s="85">
        <v>13</v>
      </c>
      <c r="AX31" s="84">
        <v>7</v>
      </c>
      <c r="AY31" s="143">
        <f t="shared" si="15"/>
        <v>-6</v>
      </c>
      <c r="AZ31" s="268">
        <f t="shared" si="34"/>
        <v>7</v>
      </c>
      <c r="BA31" s="29">
        <f t="shared" si="35"/>
        <v>0</v>
      </c>
      <c r="BB31" s="14" t="str">
        <f>AD100</f>
        <v>İSA SAKA</v>
      </c>
      <c r="BC31" s="7"/>
      <c r="BD31" s="111" t="str">
        <f>AQ99</f>
        <v>İNCİ ÖZTÜRK</v>
      </c>
      <c r="BE31" s="19">
        <f t="shared" si="36"/>
        <v>1</v>
      </c>
      <c r="BF31" s="151">
        <f t="shared" si="37"/>
        <v>13</v>
      </c>
      <c r="BG31" s="109">
        <f t="shared" si="16"/>
        <v>2</v>
      </c>
      <c r="BH31" s="36">
        <f t="shared" si="17"/>
        <v>0</v>
      </c>
      <c r="BI31" s="59">
        <f t="shared" si="18"/>
        <v>0</v>
      </c>
      <c r="BJ31" s="123">
        <v>13</v>
      </c>
      <c r="BK31" s="122">
        <v>11</v>
      </c>
      <c r="BL31" s="152">
        <f t="shared" si="19"/>
        <v>-2</v>
      </c>
      <c r="BM31" s="153">
        <f t="shared" si="38"/>
        <v>11</v>
      </c>
      <c r="BN31" s="29">
        <f t="shared" si="39"/>
        <v>0</v>
      </c>
      <c r="BO31" s="112" t="str">
        <f>AQ100</f>
        <v>RAHİM TOZUN</v>
      </c>
      <c r="BP31" s="547"/>
      <c r="BQ31" s="111" t="s">
        <v>88</v>
      </c>
      <c r="BR31" s="19">
        <v>1</v>
      </c>
      <c r="BS31" s="113">
        <f>BW31</f>
        <v>4</v>
      </c>
      <c r="BT31" s="367">
        <f>SUM(BS31-BZ31)</f>
        <v>-9</v>
      </c>
      <c r="BU31" s="368">
        <f>IF(BR31&gt;1,1,0)</f>
        <v>0</v>
      </c>
      <c r="BV31" s="369">
        <f>IF(CA31&gt;1,1,0)</f>
        <v>0</v>
      </c>
      <c r="BW31" s="370">
        <v>4</v>
      </c>
      <c r="BX31" s="371">
        <v>13</v>
      </c>
      <c r="BY31" s="115">
        <f>SUM(BZ31-BS31)</f>
        <v>9</v>
      </c>
      <c r="BZ31" s="114">
        <f>BX31</f>
        <v>13</v>
      </c>
      <c r="CA31" s="29">
        <f>IF(BX31&gt;12,1,0)</f>
        <v>1</v>
      </c>
      <c r="CB31" s="372" t="s">
        <v>29</v>
      </c>
      <c r="CC31" s="196"/>
    </row>
    <row r="32" spans="1:81" ht="12.75" customHeight="1">
      <c r="A32" s="6">
        <v>30</v>
      </c>
      <c r="B32" s="220" t="s">
        <v>52</v>
      </c>
      <c r="C32" s="2"/>
      <c r="D32" s="111" t="str">
        <f>B61</f>
        <v>MUSTAFA KILINÇ</v>
      </c>
      <c r="E32" s="134">
        <f t="shared" si="20"/>
        <v>1</v>
      </c>
      <c r="F32" s="132">
        <f t="shared" si="0"/>
        <v>13</v>
      </c>
      <c r="G32" s="48">
        <f t="shared" si="1"/>
        <v>11</v>
      </c>
      <c r="H32" s="133">
        <f t="shared" si="2"/>
        <v>1</v>
      </c>
      <c r="I32" s="26">
        <f t="shared" si="3"/>
        <v>0</v>
      </c>
      <c r="J32" s="239">
        <v>13</v>
      </c>
      <c r="K32" s="49">
        <v>2</v>
      </c>
      <c r="L32" s="141">
        <f t="shared" si="4"/>
        <v>-11</v>
      </c>
      <c r="M32" s="142">
        <f t="shared" si="5"/>
        <v>2</v>
      </c>
      <c r="N32" s="29">
        <f t="shared" si="21"/>
        <v>0</v>
      </c>
      <c r="O32" s="14" t="str">
        <f>B62</f>
        <v>FATMA ÖNALAN</v>
      </c>
      <c r="P32" s="7"/>
      <c r="Q32" s="69" t="str">
        <f>D101</f>
        <v>İNCİ ÖZTÜRK</v>
      </c>
      <c r="R32" s="56">
        <f t="shared" si="22"/>
        <v>0</v>
      </c>
      <c r="S32" s="147">
        <f t="shared" si="6"/>
        <v>10</v>
      </c>
      <c r="T32" s="76">
        <f t="shared" si="7"/>
        <v>-3</v>
      </c>
      <c r="U32" s="36">
        <f t="shared" si="23"/>
        <v>0</v>
      </c>
      <c r="V32" s="228">
        <f t="shared" si="24"/>
        <v>1</v>
      </c>
      <c r="W32" s="50">
        <v>10</v>
      </c>
      <c r="X32" s="49">
        <v>13</v>
      </c>
      <c r="Y32" s="143">
        <f t="shared" si="8"/>
        <v>3</v>
      </c>
      <c r="Z32" s="148">
        <f t="shared" si="9"/>
        <v>13</v>
      </c>
      <c r="AA32" s="63">
        <f t="shared" si="25"/>
        <v>1</v>
      </c>
      <c r="AB32" s="14" t="str">
        <f>D102</f>
        <v>BÜŞRANUR METİN</v>
      </c>
      <c r="AC32" s="226"/>
      <c r="AD32" s="12" t="str">
        <f>Q101</f>
        <v>SEMİH VAR</v>
      </c>
      <c r="AE32" s="19">
        <f t="shared" si="26"/>
        <v>1</v>
      </c>
      <c r="AF32" s="22">
        <f t="shared" si="27"/>
        <v>13</v>
      </c>
      <c r="AG32" s="150">
        <f t="shared" si="10"/>
        <v>3</v>
      </c>
      <c r="AH32" s="36">
        <f t="shared" si="11"/>
        <v>0</v>
      </c>
      <c r="AI32" s="38">
        <f t="shared" si="12"/>
        <v>0</v>
      </c>
      <c r="AJ32" s="42">
        <v>13</v>
      </c>
      <c r="AK32" s="43">
        <v>10</v>
      </c>
      <c r="AL32" s="143">
        <f t="shared" si="13"/>
        <v>-3</v>
      </c>
      <c r="AM32" s="44">
        <f t="shared" si="28"/>
        <v>10</v>
      </c>
      <c r="AN32" s="29">
        <f t="shared" si="29"/>
        <v>0</v>
      </c>
      <c r="AO32" s="14" t="str">
        <f>Q102</f>
        <v>YASİN KARADOĞAN</v>
      </c>
      <c r="AP32" s="7"/>
      <c r="AQ32" s="12" t="str">
        <f>AD101</f>
        <v>ZEHRA KADİR</v>
      </c>
      <c r="AR32" s="19">
        <f t="shared" si="30"/>
        <v>0</v>
      </c>
      <c r="AS32" s="267">
        <f t="shared" si="31"/>
        <v>10</v>
      </c>
      <c r="AT32" s="107">
        <f t="shared" si="14"/>
        <v>-3</v>
      </c>
      <c r="AU32" s="99">
        <f t="shared" si="32"/>
        <v>0</v>
      </c>
      <c r="AV32" s="100">
        <f t="shared" si="33"/>
        <v>1</v>
      </c>
      <c r="AW32" s="85">
        <v>10</v>
      </c>
      <c r="AX32" s="84">
        <v>13</v>
      </c>
      <c r="AY32" s="143">
        <f t="shared" si="15"/>
        <v>3</v>
      </c>
      <c r="AZ32" s="268">
        <f t="shared" si="34"/>
        <v>13</v>
      </c>
      <c r="BA32" s="29">
        <f t="shared" si="35"/>
        <v>1</v>
      </c>
      <c r="BB32" s="14" t="str">
        <f>AD102</f>
        <v>BÜŞRANUR METİN</v>
      </c>
      <c r="BC32" s="7"/>
      <c r="BD32" s="111" t="str">
        <f>AQ101</f>
        <v>EDA SAYAK</v>
      </c>
      <c r="BE32" s="19">
        <f t="shared" si="36"/>
        <v>0</v>
      </c>
      <c r="BF32" s="151">
        <f t="shared" si="37"/>
        <v>8</v>
      </c>
      <c r="BG32" s="109">
        <f t="shared" si="16"/>
        <v>-5</v>
      </c>
      <c r="BH32" s="36">
        <f t="shared" si="17"/>
        <v>0</v>
      </c>
      <c r="BI32" s="59">
        <f t="shared" si="18"/>
        <v>0</v>
      </c>
      <c r="BJ32" s="123">
        <v>8</v>
      </c>
      <c r="BK32" s="122">
        <v>13</v>
      </c>
      <c r="BL32" s="152">
        <f t="shared" si="19"/>
        <v>5</v>
      </c>
      <c r="BM32" s="153">
        <f t="shared" si="38"/>
        <v>13</v>
      </c>
      <c r="BN32" s="29">
        <f t="shared" si="39"/>
        <v>1</v>
      </c>
      <c r="BO32" s="112" t="str">
        <f>AQ102</f>
        <v>NURAY BAYRAMOĞLU</v>
      </c>
      <c r="BP32" s="547"/>
      <c r="BQ32" s="111" t="s">
        <v>42</v>
      </c>
      <c r="BR32" s="327">
        <f>IF(BW32&gt;12,1,0)</f>
        <v>0</v>
      </c>
      <c r="BS32" s="332">
        <f>BW32</f>
        <v>7</v>
      </c>
      <c r="BT32" s="333">
        <f>SUM(BS32-BZ32)</f>
        <v>-6</v>
      </c>
      <c r="BU32" s="170">
        <f>IF(BR32&gt;1,1,0)</f>
        <v>0</v>
      </c>
      <c r="BV32" s="334">
        <f>IF(CA32&gt;1,1,0)</f>
        <v>0</v>
      </c>
      <c r="BW32" s="335">
        <v>7</v>
      </c>
      <c r="BX32" s="336">
        <v>13</v>
      </c>
      <c r="BY32" s="337">
        <f>SUM(BZ32-BS32)</f>
        <v>6</v>
      </c>
      <c r="BZ32" s="338">
        <f>BX32</f>
        <v>13</v>
      </c>
      <c r="CA32" s="329">
        <v>1</v>
      </c>
      <c r="CB32" s="118" t="s">
        <v>71</v>
      </c>
      <c r="CC32" s="196"/>
    </row>
    <row r="33" spans="1:81" ht="12.75" customHeight="1">
      <c r="A33" s="6">
        <v>31</v>
      </c>
      <c r="B33" s="220" t="s">
        <v>53</v>
      </c>
      <c r="C33" s="2"/>
      <c r="D33" s="111" t="str">
        <f>B63</f>
        <v>ESİLE ENEM</v>
      </c>
      <c r="E33" s="134">
        <f t="shared" si="20"/>
        <v>0</v>
      </c>
      <c r="F33" s="132">
        <f t="shared" si="0"/>
        <v>10</v>
      </c>
      <c r="G33" s="48">
        <f t="shared" si="1"/>
        <v>-3</v>
      </c>
      <c r="H33" s="133">
        <f t="shared" si="2"/>
        <v>0</v>
      </c>
      <c r="I33" s="26">
        <f t="shared" si="3"/>
        <v>1</v>
      </c>
      <c r="J33" s="239">
        <v>10</v>
      </c>
      <c r="K33" s="49">
        <v>13</v>
      </c>
      <c r="L33" s="141">
        <f t="shared" si="4"/>
        <v>3</v>
      </c>
      <c r="M33" s="142">
        <f t="shared" si="5"/>
        <v>13</v>
      </c>
      <c r="N33" s="29">
        <f t="shared" si="21"/>
        <v>1</v>
      </c>
      <c r="O33" s="14" t="str">
        <f>B64</f>
        <v>EŞREF BAYRAMOĞLU</v>
      </c>
      <c r="P33" s="7"/>
      <c r="Q33" s="69" t="str">
        <f>D103</f>
        <v>FURKAN CEYLAN</v>
      </c>
      <c r="R33" s="56">
        <f t="shared" si="22"/>
        <v>0</v>
      </c>
      <c r="S33" s="147">
        <f t="shared" si="6"/>
        <v>7</v>
      </c>
      <c r="T33" s="76">
        <f t="shared" si="7"/>
        <v>-6</v>
      </c>
      <c r="U33" s="36">
        <f t="shared" si="23"/>
        <v>0</v>
      </c>
      <c r="V33" s="228">
        <f t="shared" si="24"/>
        <v>1</v>
      </c>
      <c r="W33" s="50">
        <v>7</v>
      </c>
      <c r="X33" s="49">
        <v>13</v>
      </c>
      <c r="Y33" s="143">
        <f t="shared" si="8"/>
        <v>6</v>
      </c>
      <c r="Z33" s="148">
        <f t="shared" si="9"/>
        <v>13</v>
      </c>
      <c r="AA33" s="63">
        <f t="shared" si="25"/>
        <v>1</v>
      </c>
      <c r="AB33" s="14" t="str">
        <f>D104</f>
        <v>SERTAÇ ÖZÇELİK</v>
      </c>
      <c r="AC33" s="226"/>
      <c r="AD33" s="12" t="str">
        <f>Q103</f>
        <v>CANSUNUR IŞILDAK</v>
      </c>
      <c r="AE33" s="19">
        <f t="shared" si="26"/>
        <v>0</v>
      </c>
      <c r="AF33" s="22">
        <f t="shared" si="27"/>
        <v>9</v>
      </c>
      <c r="AG33" s="150">
        <f t="shared" si="10"/>
        <v>-4</v>
      </c>
      <c r="AH33" s="36">
        <f t="shared" si="11"/>
        <v>0</v>
      </c>
      <c r="AI33" s="38">
        <f t="shared" si="12"/>
        <v>0</v>
      </c>
      <c r="AJ33" s="42">
        <v>9</v>
      </c>
      <c r="AK33" s="43">
        <v>13</v>
      </c>
      <c r="AL33" s="143">
        <f t="shared" si="13"/>
        <v>4</v>
      </c>
      <c r="AM33" s="44">
        <f t="shared" si="28"/>
        <v>13</v>
      </c>
      <c r="AN33" s="29">
        <f t="shared" si="29"/>
        <v>1</v>
      </c>
      <c r="AO33" s="14" t="str">
        <f>Q104</f>
        <v>EDA SAYAK</v>
      </c>
      <c r="AP33" s="7"/>
      <c r="AQ33" s="12" t="str">
        <f>AD103</f>
        <v>CANSU YILMAZ</v>
      </c>
      <c r="AR33" s="19">
        <f t="shared" si="30"/>
        <v>1</v>
      </c>
      <c r="AS33" s="267">
        <f t="shared" si="31"/>
        <v>13</v>
      </c>
      <c r="AT33" s="107">
        <f t="shared" si="14"/>
        <v>11</v>
      </c>
      <c r="AU33" s="99">
        <f t="shared" si="32"/>
        <v>1</v>
      </c>
      <c r="AV33" s="100">
        <f t="shared" si="33"/>
        <v>0</v>
      </c>
      <c r="AW33" s="85">
        <v>13</v>
      </c>
      <c r="AX33" s="84">
        <v>2</v>
      </c>
      <c r="AY33" s="143">
        <f t="shared" si="15"/>
        <v>-11</v>
      </c>
      <c r="AZ33" s="268">
        <f t="shared" si="34"/>
        <v>2</v>
      </c>
      <c r="BA33" s="29">
        <f t="shared" si="35"/>
        <v>0</v>
      </c>
      <c r="BB33" s="14" t="str">
        <f>AD104</f>
        <v>CANER KEKLİKÇİ</v>
      </c>
      <c r="BC33" s="7"/>
      <c r="BD33" s="111" t="str">
        <f>AQ103</f>
        <v>EŞREF BAYRAMOĞLU</v>
      </c>
      <c r="BE33" s="19">
        <f t="shared" si="36"/>
        <v>0</v>
      </c>
      <c r="BF33" s="151">
        <f t="shared" si="37"/>
        <v>10</v>
      </c>
      <c r="BG33" s="109">
        <f t="shared" si="16"/>
        <v>-3</v>
      </c>
      <c r="BH33" s="36">
        <f t="shared" si="17"/>
        <v>0</v>
      </c>
      <c r="BI33" s="59">
        <f t="shared" si="18"/>
        <v>0</v>
      </c>
      <c r="BJ33" s="123">
        <v>10</v>
      </c>
      <c r="BK33" s="122">
        <v>13</v>
      </c>
      <c r="BL33" s="152">
        <f t="shared" si="19"/>
        <v>3</v>
      </c>
      <c r="BM33" s="153">
        <f t="shared" si="38"/>
        <v>13</v>
      </c>
      <c r="BN33" s="29">
        <f t="shared" si="39"/>
        <v>1</v>
      </c>
      <c r="BO33" s="112" t="str">
        <f>AQ104</f>
        <v>ZEHRA KADİR</v>
      </c>
      <c r="BP33" s="547"/>
      <c r="BQ33" s="339"/>
      <c r="BR33" s="340"/>
      <c r="BS33" s="347"/>
      <c r="BT33" s="340"/>
      <c r="BU33" s="340"/>
      <c r="BV33" s="340"/>
      <c r="BW33" s="348"/>
      <c r="BX33" s="348"/>
      <c r="BY33" s="348"/>
      <c r="BZ33" s="348"/>
      <c r="CA33" s="345"/>
      <c r="CB33" s="339"/>
      <c r="CC33" s="196"/>
    </row>
    <row r="34" spans="1:81" ht="12.75" customHeight="1">
      <c r="A34" s="6">
        <v>32</v>
      </c>
      <c r="B34" s="220" t="s">
        <v>54</v>
      </c>
      <c r="C34" s="2"/>
      <c r="D34" s="111" t="str">
        <f>B65</f>
        <v>FATİH TÜMER</v>
      </c>
      <c r="E34" s="134">
        <f t="shared" si="20"/>
        <v>1</v>
      </c>
      <c r="F34" s="132">
        <f t="shared" si="0"/>
        <v>13</v>
      </c>
      <c r="G34" s="48">
        <f t="shared" si="1"/>
        <v>4</v>
      </c>
      <c r="H34" s="133">
        <f t="shared" si="2"/>
        <v>1</v>
      </c>
      <c r="I34" s="26">
        <f t="shared" si="3"/>
        <v>0</v>
      </c>
      <c r="J34" s="239">
        <v>13</v>
      </c>
      <c r="K34" s="49">
        <v>9</v>
      </c>
      <c r="L34" s="141">
        <f t="shared" si="4"/>
        <v>-4</v>
      </c>
      <c r="M34" s="142">
        <f t="shared" si="5"/>
        <v>9</v>
      </c>
      <c r="N34" s="29">
        <f t="shared" si="21"/>
        <v>0</v>
      </c>
      <c r="O34" s="14" t="str">
        <f>B66</f>
        <v>YASİN KARADOĞAN</v>
      </c>
      <c r="P34" s="7"/>
      <c r="Q34" s="69" t="str">
        <f>D105</f>
        <v>CANSUNUR IŞILDAK</v>
      </c>
      <c r="R34" s="56">
        <f t="shared" si="22"/>
        <v>0</v>
      </c>
      <c r="S34" s="147">
        <f t="shared" si="6"/>
        <v>12</v>
      </c>
      <c r="T34" s="76">
        <f t="shared" si="7"/>
        <v>-1</v>
      </c>
      <c r="U34" s="36">
        <f t="shared" si="23"/>
        <v>0</v>
      </c>
      <c r="V34" s="228">
        <f t="shared" si="24"/>
        <v>1</v>
      </c>
      <c r="W34" s="50">
        <v>12</v>
      </c>
      <c r="X34" s="49">
        <v>13</v>
      </c>
      <c r="Y34" s="143">
        <f t="shared" si="8"/>
        <v>1</v>
      </c>
      <c r="Z34" s="148">
        <f t="shared" si="9"/>
        <v>13</v>
      </c>
      <c r="AA34" s="63">
        <f t="shared" si="25"/>
        <v>1</v>
      </c>
      <c r="AB34" s="14" t="str">
        <f>D106</f>
        <v>TUĞBA KORKMAZ</v>
      </c>
      <c r="AC34" s="226"/>
      <c r="AD34" s="12" t="str">
        <f>Q105</f>
        <v>İNCİ ÖZTÜRK</v>
      </c>
      <c r="AE34" s="19">
        <f t="shared" si="26"/>
        <v>0</v>
      </c>
      <c r="AF34" s="22">
        <f t="shared" si="27"/>
        <v>12</v>
      </c>
      <c r="AG34" s="150">
        <f t="shared" si="10"/>
        <v>-1</v>
      </c>
      <c r="AH34" s="36">
        <f t="shared" si="11"/>
        <v>0</v>
      </c>
      <c r="AI34" s="38">
        <f t="shared" si="12"/>
        <v>0</v>
      </c>
      <c r="AJ34" s="42">
        <v>12</v>
      </c>
      <c r="AK34" s="43">
        <v>13</v>
      </c>
      <c r="AL34" s="143">
        <f t="shared" si="13"/>
        <v>1</v>
      </c>
      <c r="AM34" s="44">
        <f t="shared" si="28"/>
        <v>13</v>
      </c>
      <c r="AN34" s="29">
        <f t="shared" si="29"/>
        <v>1</v>
      </c>
      <c r="AO34" s="14" t="str">
        <f>Q106</f>
        <v>ALİ ASKER</v>
      </c>
      <c r="AP34" s="7"/>
      <c r="AQ34" s="12" t="str">
        <f>AD105</f>
        <v>ALİ ASKER</v>
      </c>
      <c r="AR34" s="19">
        <f t="shared" si="30"/>
        <v>1</v>
      </c>
      <c r="AS34" s="267">
        <f t="shared" si="31"/>
        <v>13</v>
      </c>
      <c r="AT34" s="107">
        <f t="shared" si="14"/>
        <v>8</v>
      </c>
      <c r="AU34" s="99">
        <f t="shared" si="32"/>
        <v>1</v>
      </c>
      <c r="AV34" s="100">
        <f t="shared" si="33"/>
        <v>0</v>
      </c>
      <c r="AW34" s="85">
        <v>13</v>
      </c>
      <c r="AX34" s="84">
        <v>5</v>
      </c>
      <c r="AY34" s="143">
        <f t="shared" si="15"/>
        <v>-8</v>
      </c>
      <c r="AZ34" s="268">
        <f t="shared" si="34"/>
        <v>5</v>
      </c>
      <c r="BA34" s="29">
        <f t="shared" si="35"/>
        <v>0</v>
      </c>
      <c r="BB34" s="14" t="str">
        <f>AD106</f>
        <v>ASLIHAN SAĞLAM</v>
      </c>
      <c r="BC34" s="7"/>
      <c r="BD34" s="111" t="str">
        <f>AQ105</f>
        <v>TOLGA YÜCEL</v>
      </c>
      <c r="BE34" s="19">
        <f t="shared" si="36"/>
        <v>0</v>
      </c>
      <c r="BF34" s="151">
        <f t="shared" si="37"/>
        <v>4</v>
      </c>
      <c r="BG34" s="109">
        <f t="shared" si="16"/>
        <v>-9</v>
      </c>
      <c r="BH34" s="36">
        <f t="shared" si="17"/>
        <v>0</v>
      </c>
      <c r="BI34" s="59">
        <f t="shared" si="18"/>
        <v>0</v>
      </c>
      <c r="BJ34" s="123">
        <v>4</v>
      </c>
      <c r="BK34" s="122">
        <v>13</v>
      </c>
      <c r="BL34" s="152">
        <f t="shared" si="19"/>
        <v>9</v>
      </c>
      <c r="BM34" s="153">
        <f t="shared" si="38"/>
        <v>13</v>
      </c>
      <c r="BN34" s="29">
        <f t="shared" si="39"/>
        <v>1</v>
      </c>
      <c r="BO34" s="112" t="str">
        <f>AQ106</f>
        <v>İSA SAKA</v>
      </c>
      <c r="BP34" s="547"/>
      <c r="BQ34" s="339"/>
      <c r="BR34" s="340"/>
      <c r="BS34" s="347"/>
      <c r="BT34" s="340"/>
      <c r="BU34" s="340"/>
      <c r="BV34" s="340"/>
      <c r="BW34" s="348"/>
      <c r="BX34" s="348"/>
      <c r="BY34" s="348"/>
      <c r="BZ34" s="348"/>
      <c r="CA34" s="345"/>
      <c r="CB34" s="339"/>
      <c r="CC34" s="196"/>
    </row>
    <row r="35" spans="1:81" ht="12.75" customHeight="1">
      <c r="A35" s="6">
        <v>33</v>
      </c>
      <c r="B35" s="220" t="s">
        <v>55</v>
      </c>
      <c r="C35" s="2"/>
      <c r="D35" s="111" t="str">
        <f>B67</f>
        <v>DAMLA KÜÇÜK</v>
      </c>
      <c r="E35" s="134">
        <f t="shared" si="20"/>
        <v>0</v>
      </c>
      <c r="F35" s="132">
        <f t="shared" si="0"/>
        <v>11</v>
      </c>
      <c r="G35" s="48">
        <f t="shared" si="1"/>
        <v>-2</v>
      </c>
      <c r="H35" s="133">
        <f t="shared" si="2"/>
        <v>0</v>
      </c>
      <c r="I35" s="26">
        <f t="shared" si="3"/>
        <v>1</v>
      </c>
      <c r="J35" s="239">
        <v>11</v>
      </c>
      <c r="K35" s="49">
        <v>13</v>
      </c>
      <c r="L35" s="141">
        <f t="shared" si="4"/>
        <v>2</v>
      </c>
      <c r="M35" s="142">
        <f t="shared" si="5"/>
        <v>13</v>
      </c>
      <c r="N35" s="29">
        <f t="shared" si="21"/>
        <v>1</v>
      </c>
      <c r="O35" s="14" t="str">
        <f>B68</f>
        <v>İSMAİL MUSAGİL</v>
      </c>
      <c r="P35" s="7"/>
      <c r="Q35" s="69" t="str">
        <f>D107</f>
        <v>NURAY BAYRAMOĞLU</v>
      </c>
      <c r="R35" s="56">
        <f t="shared" si="22"/>
        <v>0</v>
      </c>
      <c r="S35" s="147">
        <f t="shared" si="6"/>
        <v>5</v>
      </c>
      <c r="T35" s="76">
        <f t="shared" si="7"/>
        <v>-8</v>
      </c>
      <c r="U35" s="36">
        <f t="shared" si="23"/>
        <v>0</v>
      </c>
      <c r="V35" s="228">
        <f t="shared" si="24"/>
        <v>1</v>
      </c>
      <c r="W35" s="50">
        <v>5</v>
      </c>
      <c r="X35" s="49">
        <v>13</v>
      </c>
      <c r="Y35" s="143">
        <f t="shared" si="8"/>
        <v>8</v>
      </c>
      <c r="Z35" s="148">
        <f t="shared" si="9"/>
        <v>13</v>
      </c>
      <c r="AA35" s="63">
        <f t="shared" si="25"/>
        <v>1</v>
      </c>
      <c r="AB35" s="14" t="str">
        <f>D108</f>
        <v>SERPİL MUTLU</v>
      </c>
      <c r="AC35" s="226"/>
      <c r="AD35" s="12" t="str">
        <f>Q107</f>
        <v>ZEYNEP SOLMAZ</v>
      </c>
      <c r="AE35" s="19">
        <f t="shared" si="26"/>
        <v>1</v>
      </c>
      <c r="AF35" s="22">
        <f t="shared" si="27"/>
        <v>13</v>
      </c>
      <c r="AG35" s="150">
        <f t="shared" si="10"/>
        <v>13</v>
      </c>
      <c r="AH35" s="36">
        <f t="shared" si="11"/>
        <v>0</v>
      </c>
      <c r="AI35" s="38">
        <f t="shared" si="12"/>
        <v>0</v>
      </c>
      <c r="AJ35" s="42">
        <v>13</v>
      </c>
      <c r="AK35" s="43">
        <v>0</v>
      </c>
      <c r="AL35" s="143">
        <f t="shared" si="13"/>
        <v>-13</v>
      </c>
      <c r="AM35" s="44">
        <f t="shared" si="28"/>
        <v>0</v>
      </c>
      <c r="AN35" s="29">
        <f t="shared" si="29"/>
        <v>0</v>
      </c>
      <c r="AO35" s="14" t="str">
        <f>Q108</f>
        <v>ŞABAN SARTIK</v>
      </c>
      <c r="AP35" s="7"/>
      <c r="AQ35" s="12" t="str">
        <f>AD107</f>
        <v>DAMLA KÜÇÜK</v>
      </c>
      <c r="AR35" s="19">
        <f t="shared" si="30"/>
        <v>1</v>
      </c>
      <c r="AS35" s="267">
        <f t="shared" si="31"/>
        <v>13</v>
      </c>
      <c r="AT35" s="107">
        <f t="shared" si="14"/>
        <v>6</v>
      </c>
      <c r="AU35" s="99">
        <f t="shared" si="32"/>
        <v>1</v>
      </c>
      <c r="AV35" s="100">
        <f t="shared" si="33"/>
        <v>0</v>
      </c>
      <c r="AW35" s="85">
        <v>13</v>
      </c>
      <c r="AX35" s="84">
        <v>7</v>
      </c>
      <c r="AY35" s="143">
        <f t="shared" si="15"/>
        <v>-6</v>
      </c>
      <c r="AZ35" s="268">
        <f t="shared" si="34"/>
        <v>7</v>
      </c>
      <c r="BA35" s="29">
        <f t="shared" si="35"/>
        <v>0</v>
      </c>
      <c r="BB35" s="14" t="str">
        <f>AD108</f>
        <v>SEMANUR ASLANTAŞ</v>
      </c>
      <c r="BC35" s="7"/>
      <c r="BD35" s="111" t="str">
        <f>AQ107</f>
        <v>FURKAN CEYLAN</v>
      </c>
      <c r="BE35" s="19">
        <f t="shared" si="36"/>
        <v>0</v>
      </c>
      <c r="BF35" s="151">
        <f t="shared" si="37"/>
        <v>0</v>
      </c>
      <c r="BG35" s="109">
        <f t="shared" si="16"/>
        <v>-13</v>
      </c>
      <c r="BH35" s="36">
        <f t="shared" si="17"/>
        <v>0</v>
      </c>
      <c r="BI35" s="59">
        <f t="shared" si="18"/>
        <v>0</v>
      </c>
      <c r="BJ35" s="123">
        <v>0</v>
      </c>
      <c r="BK35" s="122">
        <v>13</v>
      </c>
      <c r="BL35" s="152">
        <f t="shared" si="19"/>
        <v>13</v>
      </c>
      <c r="BM35" s="153">
        <f t="shared" si="38"/>
        <v>13</v>
      </c>
      <c r="BN35" s="29">
        <f t="shared" si="39"/>
        <v>1</v>
      </c>
      <c r="BO35" s="112" t="str">
        <f>AQ108</f>
        <v>BARIŞCAN KÜÇÜK</v>
      </c>
      <c r="BP35" s="547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</row>
    <row r="36" spans="1:81" ht="12.75" customHeight="1">
      <c r="A36" s="6">
        <v>34</v>
      </c>
      <c r="B36" s="220" t="s">
        <v>96</v>
      </c>
      <c r="C36" s="2"/>
      <c r="D36" s="111" t="str">
        <f>B69</f>
        <v>CANER KEKLİKÇİ</v>
      </c>
      <c r="E36" s="134">
        <f t="shared" si="20"/>
        <v>1</v>
      </c>
      <c r="F36" s="132">
        <f t="shared" si="0"/>
        <v>13</v>
      </c>
      <c r="G36" s="48">
        <f t="shared" si="1"/>
        <v>2</v>
      </c>
      <c r="H36" s="133">
        <f t="shared" si="2"/>
        <v>1</v>
      </c>
      <c r="I36" s="26">
        <f t="shared" si="3"/>
        <v>0</v>
      </c>
      <c r="J36" s="239">
        <v>13</v>
      </c>
      <c r="K36" s="49">
        <v>11</v>
      </c>
      <c r="L36" s="141">
        <f t="shared" si="4"/>
        <v>-2</v>
      </c>
      <c r="M36" s="142">
        <f t="shared" si="5"/>
        <v>11</v>
      </c>
      <c r="N36" s="29">
        <f t="shared" si="21"/>
        <v>0</v>
      </c>
      <c r="O36" s="14" t="str">
        <f>B70</f>
        <v>M TAHA FIÇICI</v>
      </c>
      <c r="P36" s="7"/>
      <c r="Q36" s="69" t="str">
        <f>D109</f>
        <v>FURKAN ULU</v>
      </c>
      <c r="R36" s="56">
        <f t="shared" si="22"/>
        <v>1</v>
      </c>
      <c r="S36" s="147">
        <f t="shared" si="6"/>
        <v>13</v>
      </c>
      <c r="T36" s="76">
        <f t="shared" si="7"/>
        <v>9</v>
      </c>
      <c r="U36" s="36">
        <f t="shared" si="23"/>
        <v>1</v>
      </c>
      <c r="V36" s="228">
        <f t="shared" si="24"/>
        <v>0</v>
      </c>
      <c r="W36" s="50">
        <v>13</v>
      </c>
      <c r="X36" s="49">
        <v>4</v>
      </c>
      <c r="Y36" s="143">
        <f t="shared" si="8"/>
        <v>-9</v>
      </c>
      <c r="Z36" s="148">
        <f t="shared" si="9"/>
        <v>4</v>
      </c>
      <c r="AA36" s="63">
        <f t="shared" si="25"/>
        <v>0</v>
      </c>
      <c r="AB36" s="14" t="str">
        <f>D110</f>
        <v>BARIŞCAN KÜÇÜK</v>
      </c>
      <c r="AC36" s="226"/>
      <c r="AD36" s="12" t="str">
        <f>Q109</f>
        <v>SADULLAH PELEN</v>
      </c>
      <c r="AE36" s="19">
        <f t="shared" si="26"/>
        <v>0</v>
      </c>
      <c r="AF36" s="22">
        <f t="shared" si="27"/>
        <v>0</v>
      </c>
      <c r="AG36" s="150">
        <f t="shared" si="10"/>
        <v>-13</v>
      </c>
      <c r="AH36" s="36">
        <f t="shared" si="11"/>
        <v>0</v>
      </c>
      <c r="AI36" s="38">
        <f t="shared" si="12"/>
        <v>0</v>
      </c>
      <c r="AJ36" s="42">
        <v>0</v>
      </c>
      <c r="AK36" s="43">
        <v>13</v>
      </c>
      <c r="AL36" s="143">
        <f t="shared" si="13"/>
        <v>13</v>
      </c>
      <c r="AM36" s="44">
        <f t="shared" si="28"/>
        <v>13</v>
      </c>
      <c r="AN36" s="29">
        <f t="shared" si="29"/>
        <v>1</v>
      </c>
      <c r="AO36" s="14" t="str">
        <f>Q110</f>
        <v>SEVİL ÖZTÜRK</v>
      </c>
      <c r="AP36" s="7"/>
      <c r="AQ36" s="12" t="str">
        <f>AD109</f>
        <v>YASİN KARADOĞAN</v>
      </c>
      <c r="AR36" s="19">
        <f t="shared" si="30"/>
        <v>0</v>
      </c>
      <c r="AS36" s="267">
        <f t="shared" si="31"/>
        <v>6</v>
      </c>
      <c r="AT36" s="107">
        <f t="shared" si="14"/>
        <v>-7</v>
      </c>
      <c r="AU36" s="99">
        <f t="shared" si="32"/>
        <v>0</v>
      </c>
      <c r="AV36" s="100">
        <f t="shared" si="33"/>
        <v>1</v>
      </c>
      <c r="AW36" s="85">
        <v>6</v>
      </c>
      <c r="AX36" s="84">
        <v>13</v>
      </c>
      <c r="AY36" s="143">
        <f t="shared" si="15"/>
        <v>7</v>
      </c>
      <c r="AZ36" s="268">
        <f t="shared" si="34"/>
        <v>13</v>
      </c>
      <c r="BA36" s="29">
        <f t="shared" si="35"/>
        <v>1</v>
      </c>
      <c r="BB36" s="14" t="str">
        <f>AD110</f>
        <v>İNCİ ÖZTÜRK</v>
      </c>
      <c r="BC36" s="7"/>
      <c r="BD36" s="111" t="str">
        <f>AQ109</f>
        <v>DİLARA BANDAKÇIOĞLU</v>
      </c>
      <c r="BE36" s="19">
        <f t="shared" si="36"/>
        <v>0</v>
      </c>
      <c r="BF36" s="151">
        <f t="shared" si="37"/>
        <v>6</v>
      </c>
      <c r="BG36" s="109">
        <f t="shared" si="16"/>
        <v>-7</v>
      </c>
      <c r="BH36" s="36">
        <f t="shared" si="17"/>
        <v>0</v>
      </c>
      <c r="BI36" s="59">
        <f t="shared" si="18"/>
        <v>0</v>
      </c>
      <c r="BJ36" s="123">
        <v>6</v>
      </c>
      <c r="BK36" s="122">
        <v>13</v>
      </c>
      <c r="BL36" s="152">
        <f t="shared" si="19"/>
        <v>7</v>
      </c>
      <c r="BM36" s="153">
        <f t="shared" si="38"/>
        <v>13</v>
      </c>
      <c r="BN36" s="29">
        <f t="shared" si="39"/>
        <v>1</v>
      </c>
      <c r="BO36" s="112" t="str">
        <f>AQ110</f>
        <v>CANER KEKLİKÇİ</v>
      </c>
      <c r="BP36" s="547"/>
      <c r="BQ36" s="196"/>
      <c r="BR36" s="624" t="s">
        <v>8</v>
      </c>
      <c r="BS36" s="624"/>
      <c r="BT36" s="624"/>
      <c r="BU36" s="624"/>
      <c r="BV36" s="196"/>
      <c r="BW36" s="196"/>
      <c r="BX36" s="196"/>
      <c r="BY36" s="196"/>
      <c r="BZ36" s="196"/>
      <c r="CA36" s="196"/>
      <c r="CB36" s="196"/>
      <c r="CC36" s="196"/>
    </row>
    <row r="37" spans="1:81" ht="12.75" customHeight="1">
      <c r="A37" s="6">
        <v>35</v>
      </c>
      <c r="B37" s="220" t="s">
        <v>56</v>
      </c>
      <c r="C37" s="2"/>
      <c r="D37" s="111" t="str">
        <f>B71</f>
        <v>FERHAT ODABAŞ</v>
      </c>
      <c r="E37" s="134">
        <f t="shared" si="20"/>
        <v>1</v>
      </c>
      <c r="F37" s="132">
        <f t="shared" si="0"/>
        <v>13</v>
      </c>
      <c r="G37" s="48">
        <f t="shared" si="1"/>
        <v>7</v>
      </c>
      <c r="H37" s="133">
        <f t="shared" si="2"/>
        <v>1</v>
      </c>
      <c r="I37" s="26">
        <f t="shared" si="3"/>
        <v>0</v>
      </c>
      <c r="J37" s="239">
        <v>13</v>
      </c>
      <c r="K37" s="49">
        <v>6</v>
      </c>
      <c r="L37" s="141">
        <f t="shared" si="4"/>
        <v>-7</v>
      </c>
      <c r="M37" s="142">
        <f t="shared" si="5"/>
        <v>6</v>
      </c>
      <c r="N37" s="29">
        <f t="shared" si="21"/>
        <v>0</v>
      </c>
      <c r="O37" s="14" t="str">
        <f>B72</f>
        <v>SEVİL ÖZTÜRK</v>
      </c>
      <c r="P37" s="7"/>
      <c r="Q37" s="69" t="str">
        <f>D111</f>
        <v>CANSU YILMAZ</v>
      </c>
      <c r="R37" s="56">
        <f t="shared" si="22"/>
        <v>1</v>
      </c>
      <c r="S37" s="147">
        <f t="shared" si="6"/>
        <v>13</v>
      </c>
      <c r="T37" s="76">
        <f t="shared" si="7"/>
        <v>5</v>
      </c>
      <c r="U37" s="36">
        <f t="shared" si="23"/>
        <v>1</v>
      </c>
      <c r="V37" s="228">
        <f t="shared" si="24"/>
        <v>0</v>
      </c>
      <c r="W37" s="50">
        <v>13</v>
      </c>
      <c r="X37" s="49">
        <v>8</v>
      </c>
      <c r="Y37" s="143">
        <f t="shared" si="8"/>
        <v>-5</v>
      </c>
      <c r="Z37" s="148">
        <f t="shared" si="9"/>
        <v>8</v>
      </c>
      <c r="AA37" s="63">
        <f t="shared" si="25"/>
        <v>0</v>
      </c>
      <c r="AB37" s="14" t="str">
        <f>D112</f>
        <v>FATMA ÖNALAN</v>
      </c>
      <c r="AC37" s="226"/>
      <c r="AD37" s="12" t="str">
        <f>Q111</f>
        <v>FURKAN CEYLAN</v>
      </c>
      <c r="AE37" s="19">
        <f t="shared" si="26"/>
        <v>0</v>
      </c>
      <c r="AF37" s="22">
        <f t="shared" si="27"/>
        <v>6</v>
      </c>
      <c r="AG37" s="150">
        <f t="shared" si="10"/>
        <v>-7</v>
      </c>
      <c r="AH37" s="36">
        <f t="shared" si="11"/>
        <v>0</v>
      </c>
      <c r="AI37" s="38">
        <f t="shared" si="12"/>
        <v>0</v>
      </c>
      <c r="AJ37" s="42">
        <v>6</v>
      </c>
      <c r="AK37" s="43">
        <v>13</v>
      </c>
      <c r="AL37" s="143">
        <f t="shared" si="13"/>
        <v>7</v>
      </c>
      <c r="AM37" s="44">
        <f t="shared" si="28"/>
        <v>13</v>
      </c>
      <c r="AN37" s="29">
        <f t="shared" si="29"/>
        <v>1</v>
      </c>
      <c r="AO37" s="14" t="str">
        <f>Q112</f>
        <v>DİLARA BANDAKÇIOĞLU</v>
      </c>
      <c r="AP37" s="7"/>
      <c r="AQ37" s="12" t="str">
        <f>AD111</f>
        <v>CANSUNUR IŞILDAK</v>
      </c>
      <c r="AR37" s="19">
        <f t="shared" si="30"/>
        <v>0</v>
      </c>
      <c r="AS37" s="267">
        <f t="shared" si="31"/>
        <v>8</v>
      </c>
      <c r="AT37" s="107">
        <f t="shared" si="14"/>
        <v>-5</v>
      </c>
      <c r="AU37" s="99">
        <f t="shared" si="32"/>
        <v>0</v>
      </c>
      <c r="AV37" s="100">
        <f t="shared" si="33"/>
        <v>1</v>
      </c>
      <c r="AW37" s="85">
        <v>8</v>
      </c>
      <c r="AX37" s="84">
        <v>13</v>
      </c>
      <c r="AY37" s="143">
        <f t="shared" si="15"/>
        <v>5</v>
      </c>
      <c r="AZ37" s="268">
        <f t="shared" si="34"/>
        <v>13</v>
      </c>
      <c r="BA37" s="29">
        <f t="shared" si="35"/>
        <v>1</v>
      </c>
      <c r="BB37" s="14" t="str">
        <f>AD112</f>
        <v>FURKAN CEYLAN</v>
      </c>
      <c r="BC37" s="7"/>
      <c r="BD37" s="111" t="str">
        <f>AQ111</f>
        <v>ASLIHAN SAĞLAM</v>
      </c>
      <c r="BE37" s="19">
        <f t="shared" si="36"/>
        <v>1</v>
      </c>
      <c r="BF37" s="151">
        <f t="shared" si="37"/>
        <v>13</v>
      </c>
      <c r="BG37" s="109">
        <f t="shared" si="16"/>
        <v>13</v>
      </c>
      <c r="BH37" s="36">
        <f t="shared" si="17"/>
        <v>0</v>
      </c>
      <c r="BI37" s="59">
        <f t="shared" si="18"/>
        <v>0</v>
      </c>
      <c r="BJ37" s="123">
        <v>13</v>
      </c>
      <c r="BK37" s="122">
        <v>0</v>
      </c>
      <c r="BL37" s="152">
        <f t="shared" si="19"/>
        <v>-13</v>
      </c>
      <c r="BM37" s="153">
        <f t="shared" si="38"/>
        <v>0</v>
      </c>
      <c r="BN37" s="29">
        <f t="shared" si="39"/>
        <v>0</v>
      </c>
      <c r="BO37" s="112" t="str">
        <f>AQ112</f>
        <v>SEMANUR ASLANTAŞ</v>
      </c>
      <c r="BP37" s="547"/>
      <c r="BQ37" s="196"/>
      <c r="BR37" s="158">
        <v>1</v>
      </c>
      <c r="BS37" s="118" t="s">
        <v>71</v>
      </c>
      <c r="BT37" s="158"/>
      <c r="BU37" s="158"/>
      <c r="BV37" s="196"/>
      <c r="BW37" s="196"/>
      <c r="BX37" s="196"/>
      <c r="BY37" s="196"/>
      <c r="BZ37" s="196"/>
      <c r="CA37" s="196"/>
      <c r="CB37" s="196"/>
      <c r="CC37" s="196"/>
    </row>
    <row r="38" spans="1:81" ht="12.75" customHeight="1">
      <c r="A38" s="6">
        <v>36</v>
      </c>
      <c r="B38" s="220" t="s">
        <v>57</v>
      </c>
      <c r="C38" s="2"/>
      <c r="D38" s="111" t="str">
        <f>B73</f>
        <v>TUĞBA KORKMAZ</v>
      </c>
      <c r="E38" s="134">
        <f t="shared" si="20"/>
        <v>0</v>
      </c>
      <c r="F38" s="132">
        <f t="shared" si="0"/>
        <v>4</v>
      </c>
      <c r="G38" s="48">
        <f t="shared" si="1"/>
        <v>-9</v>
      </c>
      <c r="H38" s="133">
        <f t="shared" si="2"/>
        <v>0</v>
      </c>
      <c r="I38" s="26">
        <f t="shared" si="3"/>
        <v>1</v>
      </c>
      <c r="J38" s="239">
        <v>4</v>
      </c>
      <c r="K38" s="49">
        <v>13</v>
      </c>
      <c r="L38" s="141">
        <f t="shared" si="4"/>
        <v>9</v>
      </c>
      <c r="M38" s="142">
        <f t="shared" si="5"/>
        <v>13</v>
      </c>
      <c r="N38" s="29">
        <f t="shared" si="21"/>
        <v>1</v>
      </c>
      <c r="O38" s="14" t="str">
        <f>B74</f>
        <v>GÜLİZAR DİN</v>
      </c>
      <c r="P38" s="7"/>
      <c r="Q38" s="69" t="str">
        <f>D113</f>
        <v>ASLIHAN SAĞLAM</v>
      </c>
      <c r="R38" s="56">
        <f t="shared" si="22"/>
        <v>0</v>
      </c>
      <c r="S38" s="147">
        <f t="shared" si="6"/>
        <v>0</v>
      </c>
      <c r="T38" s="76">
        <f t="shared" si="7"/>
        <v>-13</v>
      </c>
      <c r="U38" s="36">
        <f t="shared" si="23"/>
        <v>0</v>
      </c>
      <c r="V38" s="228">
        <f t="shared" si="24"/>
        <v>1</v>
      </c>
      <c r="W38" s="50">
        <v>0</v>
      </c>
      <c r="X38" s="49">
        <v>13</v>
      </c>
      <c r="Y38" s="143">
        <f t="shared" si="8"/>
        <v>13</v>
      </c>
      <c r="Z38" s="148">
        <f t="shared" si="9"/>
        <v>13</v>
      </c>
      <c r="AA38" s="63">
        <f t="shared" si="25"/>
        <v>1</v>
      </c>
      <c r="AB38" s="14" t="str">
        <f>D114</f>
        <v>ZEHRA KADİR</v>
      </c>
      <c r="AC38" s="226"/>
      <c r="AD38" s="12" t="str">
        <f>Q113</f>
        <v>FATMA ÖNALAN</v>
      </c>
      <c r="AE38" s="19">
        <f t="shared" si="26"/>
        <v>1</v>
      </c>
      <c r="AF38" s="22">
        <f t="shared" si="27"/>
        <v>13</v>
      </c>
      <c r="AG38" s="150">
        <f t="shared" si="10"/>
        <v>5</v>
      </c>
      <c r="AH38" s="36">
        <f t="shared" si="11"/>
        <v>0</v>
      </c>
      <c r="AI38" s="38">
        <f t="shared" si="12"/>
        <v>0</v>
      </c>
      <c r="AJ38" s="42">
        <v>13</v>
      </c>
      <c r="AK38" s="43">
        <v>8</v>
      </c>
      <c r="AL38" s="143">
        <f t="shared" si="13"/>
        <v>-5</v>
      </c>
      <c r="AM38" s="44">
        <f t="shared" si="28"/>
        <v>8</v>
      </c>
      <c r="AN38" s="29">
        <f t="shared" si="29"/>
        <v>0</v>
      </c>
      <c r="AO38" s="14" t="str">
        <f>Q114</f>
        <v>NURAY BAYRAMOĞLU</v>
      </c>
      <c r="AP38" s="7"/>
      <c r="AQ38" s="12" t="str">
        <f>AD113</f>
        <v>NURAY BAYRAMOĞLU</v>
      </c>
      <c r="AR38" s="19">
        <f t="shared" si="30"/>
        <v>1</v>
      </c>
      <c r="AS38" s="267">
        <f t="shared" si="31"/>
        <v>13</v>
      </c>
      <c r="AT38" s="107">
        <f t="shared" si="14"/>
        <v>13</v>
      </c>
      <c r="AU38" s="99">
        <f t="shared" si="32"/>
        <v>1</v>
      </c>
      <c r="AV38" s="100">
        <f t="shared" si="33"/>
        <v>0</v>
      </c>
      <c r="AW38" s="85">
        <v>13</v>
      </c>
      <c r="AX38" s="84">
        <v>0</v>
      </c>
      <c r="AY38" s="143">
        <f t="shared" si="15"/>
        <v>-13</v>
      </c>
      <c r="AZ38" s="268">
        <f t="shared" si="34"/>
        <v>0</v>
      </c>
      <c r="BA38" s="29">
        <f t="shared" si="35"/>
        <v>0</v>
      </c>
      <c r="BB38" s="14" t="str">
        <f>AD114</f>
        <v>ŞABAN SARTIK</v>
      </c>
      <c r="BC38" s="7"/>
      <c r="BD38" s="111" t="str">
        <f>AQ113</f>
        <v>YASİN KARADOĞAN</v>
      </c>
      <c r="BE38" s="19">
        <f t="shared" si="36"/>
        <v>1</v>
      </c>
      <c r="BF38" s="151">
        <f t="shared" si="37"/>
        <v>13</v>
      </c>
      <c r="BG38" s="109">
        <f t="shared" si="16"/>
        <v>13</v>
      </c>
      <c r="BH38" s="36">
        <f t="shared" si="17"/>
        <v>0</v>
      </c>
      <c r="BI38" s="59">
        <f t="shared" si="18"/>
        <v>0</v>
      </c>
      <c r="BJ38" s="123">
        <v>13</v>
      </c>
      <c r="BK38" s="122">
        <v>0</v>
      </c>
      <c r="BL38" s="152">
        <f t="shared" si="19"/>
        <v>-13</v>
      </c>
      <c r="BM38" s="153">
        <f t="shared" si="38"/>
        <v>0</v>
      </c>
      <c r="BN38" s="29">
        <f t="shared" si="39"/>
        <v>0</v>
      </c>
      <c r="BO38" s="112" t="str">
        <f>AQ114</f>
        <v>CANSUNUR IŞILDAK</v>
      </c>
      <c r="BP38" s="547"/>
      <c r="BQ38" s="196"/>
      <c r="BR38" s="158">
        <v>2</v>
      </c>
      <c r="BS38" s="112" t="s">
        <v>42</v>
      </c>
      <c r="BT38" s="158"/>
      <c r="BU38" s="158"/>
      <c r="BV38" s="196"/>
      <c r="BW38" s="196"/>
      <c r="BX38" s="196"/>
      <c r="BY38" s="196"/>
      <c r="BZ38" s="196"/>
      <c r="CA38" s="196"/>
      <c r="CB38" s="196"/>
      <c r="CC38" s="196"/>
    </row>
    <row r="39" spans="1:81" ht="12.75" customHeight="1">
      <c r="A39" s="6">
        <v>37</v>
      </c>
      <c r="B39" s="220" t="s">
        <v>58</v>
      </c>
      <c r="C39" s="2"/>
      <c r="D39" s="111" t="str">
        <f>B75</f>
        <v>BATUHAN SÜTOĞLU</v>
      </c>
      <c r="E39" s="134">
        <f t="shared" si="20"/>
        <v>1</v>
      </c>
      <c r="F39" s="132">
        <f>SUM(J39)</f>
        <v>13</v>
      </c>
      <c r="G39" s="48">
        <f t="shared" si="1"/>
        <v>6</v>
      </c>
      <c r="H39" s="133">
        <f>IF(E39&gt;0,1,0)</f>
        <v>1</v>
      </c>
      <c r="I39" s="26">
        <f>IF(N39&gt;0,1,0)</f>
        <v>0</v>
      </c>
      <c r="J39" s="239">
        <v>13</v>
      </c>
      <c r="K39" s="49">
        <v>7</v>
      </c>
      <c r="L39" s="141">
        <f t="shared" si="4"/>
        <v>-6</v>
      </c>
      <c r="M39" s="142">
        <f>SUM(K39)</f>
        <v>7</v>
      </c>
      <c r="N39" s="29">
        <f t="shared" si="21"/>
        <v>0</v>
      </c>
      <c r="O39" s="14" t="str">
        <f>B76</f>
        <v>SERHAT SAYAK</v>
      </c>
      <c r="P39" s="7"/>
      <c r="Q39" s="69" t="str">
        <f>D115</f>
        <v>ŞABAN SARTIK</v>
      </c>
      <c r="R39" s="56">
        <f t="shared" si="22"/>
        <v>0</v>
      </c>
      <c r="S39" s="147">
        <f>(W39)</f>
        <v>0</v>
      </c>
      <c r="T39" s="76">
        <f>(W39-X39)</f>
        <v>0</v>
      </c>
      <c r="U39" s="36">
        <f t="shared" si="23"/>
        <v>0</v>
      </c>
      <c r="V39" s="228">
        <f t="shared" si="24"/>
        <v>0</v>
      </c>
      <c r="W39" s="50">
        <v>0</v>
      </c>
      <c r="X39" s="49">
        <v>0</v>
      </c>
      <c r="Y39" s="143">
        <f>(X39-W39)</f>
        <v>0</v>
      </c>
      <c r="Z39" s="148">
        <f>(X39)</f>
        <v>0</v>
      </c>
      <c r="AA39" s="63">
        <f t="shared" si="25"/>
        <v>0</v>
      </c>
      <c r="AB39" s="14" t="str">
        <f>D116</f>
        <v>SADULLAH PELEN</v>
      </c>
      <c r="AC39" s="226"/>
      <c r="AD39" s="12" t="str">
        <f>Q115</f>
        <v>BARIŞCAN KÜÇÜK</v>
      </c>
      <c r="AE39" s="19">
        <f t="shared" si="26"/>
        <v>0</v>
      </c>
      <c r="AF39" s="22">
        <f t="shared" si="27"/>
        <v>3</v>
      </c>
      <c r="AG39" s="150">
        <f t="shared" si="10"/>
        <v>-10</v>
      </c>
      <c r="AH39" s="36">
        <f>IF(AE39&gt;1,1,0)</f>
        <v>0</v>
      </c>
      <c r="AI39" s="38">
        <f>IF(AN39&gt;1,1,0)</f>
        <v>0</v>
      </c>
      <c r="AJ39" s="42">
        <v>3</v>
      </c>
      <c r="AK39" s="43">
        <v>13</v>
      </c>
      <c r="AL39" s="143">
        <f>SUM(AM39-AF39)</f>
        <v>10</v>
      </c>
      <c r="AM39" s="44">
        <f t="shared" si="28"/>
        <v>13</v>
      </c>
      <c r="AN39" s="29">
        <f t="shared" si="29"/>
        <v>1</v>
      </c>
      <c r="AO39" s="14" t="str">
        <f>Q116</f>
        <v>ASLIHAN SAĞLAM</v>
      </c>
      <c r="AP39" s="7"/>
      <c r="AQ39" s="12" t="str">
        <f>AD115</f>
        <v>SADULLAH PELEN</v>
      </c>
      <c r="AR39" s="19">
        <f t="shared" si="30"/>
        <v>0</v>
      </c>
      <c r="AS39" s="267">
        <f t="shared" si="31"/>
        <v>0</v>
      </c>
      <c r="AT39" s="107">
        <f t="shared" si="14"/>
        <v>-13</v>
      </c>
      <c r="AU39" s="99">
        <f t="shared" si="32"/>
        <v>0</v>
      </c>
      <c r="AV39" s="100">
        <f t="shared" si="33"/>
        <v>1</v>
      </c>
      <c r="AW39" s="85">
        <v>0</v>
      </c>
      <c r="AX39" s="84">
        <v>13</v>
      </c>
      <c r="AY39" s="143">
        <f>SUM(AZ39-AS39)</f>
        <v>13</v>
      </c>
      <c r="AZ39" s="268">
        <f t="shared" si="34"/>
        <v>13</v>
      </c>
      <c r="BA39" s="29">
        <f t="shared" si="35"/>
        <v>1</v>
      </c>
      <c r="BB39" s="14" t="str">
        <f>AD116</f>
        <v>BARIŞCAN KÜÇÜK</v>
      </c>
      <c r="BC39" s="7"/>
      <c r="BD39" s="111" t="str">
        <f>AQ115</f>
        <v>ŞABAN SARTIK</v>
      </c>
      <c r="BE39" s="19">
        <f t="shared" si="36"/>
        <v>0</v>
      </c>
      <c r="BF39" s="151">
        <f t="shared" si="37"/>
        <v>0</v>
      </c>
      <c r="BG39" s="109">
        <f t="shared" si="16"/>
        <v>0</v>
      </c>
      <c r="BH39" s="36">
        <f>IF(BE39&gt;1,1,0)</f>
        <v>0</v>
      </c>
      <c r="BI39" s="59">
        <f>IF(BN39&gt;1,1,0)</f>
        <v>0</v>
      </c>
      <c r="BJ39" s="123">
        <v>0</v>
      </c>
      <c r="BK39" s="122">
        <v>0</v>
      </c>
      <c r="BL39" s="152">
        <f t="shared" si="19"/>
        <v>0</v>
      </c>
      <c r="BM39" s="153">
        <f t="shared" si="38"/>
        <v>0</v>
      </c>
      <c r="BN39" s="29">
        <f t="shared" si="39"/>
        <v>0</v>
      </c>
      <c r="BO39" s="112" t="str">
        <f>AQ116</f>
        <v>SADULLAH PELEN</v>
      </c>
      <c r="BP39" s="547"/>
      <c r="BQ39" s="196"/>
      <c r="BR39" s="158">
        <v>3</v>
      </c>
      <c r="BS39" s="372" t="s">
        <v>29</v>
      </c>
      <c r="BT39" s="158"/>
      <c r="BU39" s="158"/>
      <c r="BV39" s="196"/>
      <c r="BW39" s="196"/>
      <c r="BX39" s="196"/>
      <c r="BY39" s="196"/>
      <c r="BZ39" s="196"/>
      <c r="CA39" s="196"/>
      <c r="CB39" s="196"/>
      <c r="CC39" s="196"/>
    </row>
    <row r="40" spans="1:81" ht="15" customHeight="1">
      <c r="A40" s="6">
        <v>38</v>
      </c>
      <c r="B40" s="220" t="s">
        <v>98</v>
      </c>
      <c r="C40" s="2"/>
      <c r="D40" s="579" t="s">
        <v>122</v>
      </c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180"/>
      <c r="Q40" s="597" t="s">
        <v>126</v>
      </c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79" t="s">
        <v>23</v>
      </c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180"/>
      <c r="AQ40" s="579" t="s">
        <v>24</v>
      </c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180"/>
      <c r="BD40" s="579" t="s">
        <v>25</v>
      </c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48"/>
      <c r="BQ40" s="196"/>
      <c r="BR40" s="158">
        <v>4</v>
      </c>
      <c r="BS40" s="112" t="s">
        <v>88</v>
      </c>
      <c r="BT40" s="158"/>
      <c r="BU40" s="158"/>
      <c r="BV40" s="196"/>
      <c r="BW40" s="196"/>
      <c r="BX40" s="196"/>
      <c r="BY40" s="196"/>
      <c r="BZ40" s="196"/>
      <c r="CA40" s="196"/>
      <c r="CB40" s="196"/>
      <c r="CC40" s="196"/>
    </row>
    <row r="41" spans="1:81" ht="15" customHeight="1">
      <c r="A41" s="6">
        <v>39</v>
      </c>
      <c r="B41" s="220" t="s">
        <v>59</v>
      </c>
      <c r="C41" s="2"/>
      <c r="D41" s="582" t="s">
        <v>4</v>
      </c>
      <c r="E41" s="571" t="s">
        <v>124</v>
      </c>
      <c r="F41" s="571" t="s">
        <v>121</v>
      </c>
      <c r="G41" s="571" t="s">
        <v>7</v>
      </c>
      <c r="H41" s="215" t="s">
        <v>11</v>
      </c>
      <c r="I41" s="217"/>
      <c r="J41" s="214"/>
      <c r="K41" s="214"/>
      <c r="L41" s="214"/>
      <c r="M41" s="214"/>
      <c r="N41" s="214"/>
      <c r="O41" s="214"/>
      <c r="Q41" s="582" t="s">
        <v>4</v>
      </c>
      <c r="R41" s="571" t="s">
        <v>124</v>
      </c>
      <c r="S41" s="571" t="s">
        <v>121</v>
      </c>
      <c r="T41" s="571" t="s">
        <v>7</v>
      </c>
      <c r="U41" s="215" t="s">
        <v>11</v>
      </c>
      <c r="V41" s="233"/>
      <c r="W41" s="234"/>
      <c r="X41" s="234"/>
      <c r="Y41" s="234"/>
      <c r="Z41" s="234"/>
      <c r="AA41" s="234"/>
      <c r="AB41" s="234"/>
      <c r="AC41" s="8"/>
      <c r="AD41" s="582" t="s">
        <v>4</v>
      </c>
      <c r="AE41" s="571" t="s">
        <v>124</v>
      </c>
      <c r="AF41" s="571" t="s">
        <v>121</v>
      </c>
      <c r="AG41" s="571" t="s">
        <v>7</v>
      </c>
      <c r="AH41" s="215" t="s">
        <v>11</v>
      </c>
      <c r="AI41" s="233"/>
      <c r="AJ41" s="234"/>
      <c r="AK41" s="234"/>
      <c r="AL41" s="234"/>
      <c r="AM41" s="234"/>
      <c r="AN41" s="234"/>
      <c r="AO41" s="234"/>
      <c r="AP41" s="8"/>
      <c r="AQ41" s="582" t="s">
        <v>4</v>
      </c>
      <c r="AR41" s="571" t="s">
        <v>124</v>
      </c>
      <c r="AS41" s="571" t="s">
        <v>121</v>
      </c>
      <c r="AT41" s="571" t="s">
        <v>7</v>
      </c>
      <c r="AU41" s="215" t="s">
        <v>11</v>
      </c>
      <c r="AV41" s="214"/>
      <c r="AW41" s="214"/>
      <c r="AX41" s="214"/>
      <c r="AY41" s="214"/>
      <c r="AZ41" s="214"/>
      <c r="BA41" s="214"/>
      <c r="BB41" s="214"/>
      <c r="BC41" s="8"/>
      <c r="BD41" s="582" t="s">
        <v>4</v>
      </c>
      <c r="BE41" s="571" t="s">
        <v>124</v>
      </c>
      <c r="BF41" s="571" t="s">
        <v>121</v>
      </c>
      <c r="BG41" s="571" t="s">
        <v>7</v>
      </c>
      <c r="BH41" s="215" t="s">
        <v>11</v>
      </c>
      <c r="BI41" s="215"/>
      <c r="BJ41" s="214"/>
      <c r="BK41" s="214"/>
      <c r="BL41" s="214"/>
      <c r="BM41" s="214"/>
      <c r="BN41" s="214"/>
      <c r="BO41" s="214"/>
      <c r="BP41" s="549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 t="s">
        <v>390</v>
      </c>
      <c r="CA41" s="196"/>
      <c r="CB41" s="196"/>
      <c r="CC41" s="196"/>
    </row>
    <row r="42" spans="1:81" ht="15" customHeight="1">
      <c r="A42" s="6">
        <v>40</v>
      </c>
      <c r="B42" s="220" t="s">
        <v>60</v>
      </c>
      <c r="C42" s="2"/>
      <c r="D42" s="583"/>
      <c r="E42" s="571"/>
      <c r="F42" s="571"/>
      <c r="G42" s="571"/>
      <c r="H42" s="216"/>
      <c r="I42" s="218"/>
      <c r="J42" s="220"/>
      <c r="K42" s="33"/>
      <c r="L42" s="33"/>
      <c r="M42" s="33"/>
      <c r="N42" s="33"/>
      <c r="O42" s="34"/>
      <c r="P42" s="10"/>
      <c r="Q42" s="583"/>
      <c r="R42" s="571"/>
      <c r="S42" s="571"/>
      <c r="T42" s="571"/>
      <c r="U42" s="216"/>
      <c r="V42" s="235"/>
      <c r="W42" s="236"/>
      <c r="X42" s="236"/>
      <c r="Y42" s="236"/>
      <c r="Z42" s="236"/>
      <c r="AA42" s="236"/>
      <c r="AB42" s="236"/>
      <c r="AC42" s="10"/>
      <c r="AD42" s="583"/>
      <c r="AE42" s="571"/>
      <c r="AF42" s="571"/>
      <c r="AG42" s="571"/>
      <c r="AH42" s="216"/>
      <c r="AI42" s="235"/>
      <c r="AJ42" s="236"/>
      <c r="AK42" s="236"/>
      <c r="AL42" s="236"/>
      <c r="AM42" s="236"/>
      <c r="AN42" s="236"/>
      <c r="AO42" s="236"/>
      <c r="AP42" s="10"/>
      <c r="AQ42" s="583"/>
      <c r="AR42" s="571"/>
      <c r="AS42" s="571"/>
      <c r="AT42" s="571"/>
      <c r="AU42" s="216"/>
      <c r="AV42" s="24"/>
      <c r="AW42" s="86"/>
      <c r="AX42" s="86"/>
      <c r="AY42" s="86"/>
      <c r="AZ42" s="86"/>
      <c r="BA42" s="86"/>
      <c r="BB42" s="87"/>
      <c r="BC42" s="10"/>
      <c r="BD42" s="583"/>
      <c r="BE42" s="571"/>
      <c r="BF42" s="571"/>
      <c r="BG42" s="571"/>
      <c r="BH42" s="216"/>
      <c r="BI42" s="216"/>
      <c r="BJ42" s="86"/>
      <c r="BK42" s="86"/>
      <c r="BL42" s="86"/>
      <c r="BM42" s="86"/>
      <c r="BN42" s="86"/>
      <c r="BO42" s="87"/>
      <c r="BP42" s="550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 t="s">
        <v>391</v>
      </c>
      <c r="CA42" s="196"/>
      <c r="CB42" s="196"/>
      <c r="CC42" s="196"/>
    </row>
    <row r="43" spans="1:81" ht="15" customHeight="1">
      <c r="A43" s="6">
        <v>41</v>
      </c>
      <c r="B43" s="220" t="s">
        <v>61</v>
      </c>
      <c r="C43" s="2">
        <v>1</v>
      </c>
      <c r="D43" s="220" t="s">
        <v>75</v>
      </c>
      <c r="E43" s="128">
        <v>13</v>
      </c>
      <c r="F43" s="129">
        <v>0</v>
      </c>
      <c r="G43" s="219">
        <f aca="true" t="shared" si="40" ref="G43:G74">SUM(E43-F43)</f>
        <v>13</v>
      </c>
      <c r="H43" s="125">
        <v>1</v>
      </c>
      <c r="I43" s="31"/>
      <c r="J43" s="126"/>
      <c r="K43" s="126"/>
      <c r="L43" s="126"/>
      <c r="M43" s="126"/>
      <c r="N43" s="126"/>
      <c r="O43" s="127"/>
      <c r="P43" s="11"/>
      <c r="Q43" s="220" t="s">
        <v>95</v>
      </c>
      <c r="R43" s="128">
        <v>26</v>
      </c>
      <c r="S43" s="129">
        <v>9</v>
      </c>
      <c r="T43" s="219">
        <f aca="true" t="shared" si="41" ref="T43:T74">SUM(R43-S43)</f>
        <v>17</v>
      </c>
      <c r="U43" s="232">
        <v>2</v>
      </c>
      <c r="V43" s="229"/>
      <c r="W43" s="230"/>
      <c r="X43" s="230"/>
      <c r="Y43" s="230"/>
      <c r="Z43" s="230"/>
      <c r="AA43" s="230"/>
      <c r="AB43" s="231"/>
      <c r="AC43" s="11"/>
      <c r="AD43" s="220" t="s">
        <v>68</v>
      </c>
      <c r="AE43" s="128">
        <v>39</v>
      </c>
      <c r="AF43" s="129">
        <v>16</v>
      </c>
      <c r="AG43" s="219">
        <f aca="true" t="shared" si="42" ref="AG43:AG74">SUM(AE43-AF43)</f>
        <v>23</v>
      </c>
      <c r="AH43" s="232">
        <v>3</v>
      </c>
      <c r="AI43" s="31"/>
      <c r="AJ43" s="88"/>
      <c r="AK43" s="88"/>
      <c r="AL43" s="88"/>
      <c r="AM43" s="88"/>
      <c r="AN43" s="88"/>
      <c r="AO43" s="89"/>
      <c r="AP43" s="11"/>
      <c r="AQ43" s="220" t="s">
        <v>95</v>
      </c>
      <c r="AR43" s="128">
        <v>52</v>
      </c>
      <c r="AS43" s="129">
        <v>24</v>
      </c>
      <c r="AT43" s="219">
        <f aca="true" t="shared" si="43" ref="AT43:AT74">SUM(AR43-AS43)</f>
        <v>28</v>
      </c>
      <c r="AU43" s="232">
        <v>4</v>
      </c>
      <c r="AV43" s="31"/>
      <c r="AW43" s="88"/>
      <c r="AX43" s="88"/>
      <c r="AY43" s="88"/>
      <c r="AZ43" s="88"/>
      <c r="BA43" s="88"/>
      <c r="BB43" s="89"/>
      <c r="BC43" s="11">
        <v>1</v>
      </c>
      <c r="BD43" s="220" t="s">
        <v>71</v>
      </c>
      <c r="BE43" s="128">
        <v>65</v>
      </c>
      <c r="BF43" s="129">
        <v>38</v>
      </c>
      <c r="BG43" s="219">
        <f aca="true" t="shared" si="44" ref="BG43:BG74">SUM(BE43-BF43)</f>
        <v>27</v>
      </c>
      <c r="BH43" s="232">
        <v>5</v>
      </c>
      <c r="BI43" s="287"/>
      <c r="BJ43" s="88"/>
      <c r="BK43" s="88"/>
      <c r="BL43" s="88"/>
      <c r="BM43" s="88"/>
      <c r="BN43" s="88"/>
      <c r="BO43" s="89"/>
      <c r="BP43" s="551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</row>
    <row r="44" spans="1:81" ht="15" customHeight="1">
      <c r="A44" s="6">
        <v>42</v>
      </c>
      <c r="B44" s="220" t="s">
        <v>62</v>
      </c>
      <c r="C44" s="2">
        <v>2</v>
      </c>
      <c r="D44" s="220" t="s">
        <v>73</v>
      </c>
      <c r="E44" s="128">
        <v>13</v>
      </c>
      <c r="F44" s="129">
        <v>0</v>
      </c>
      <c r="G44" s="219">
        <f t="shared" si="40"/>
        <v>13</v>
      </c>
      <c r="H44" s="125">
        <v>1</v>
      </c>
      <c r="I44" s="31"/>
      <c r="J44" s="126"/>
      <c r="K44" s="126"/>
      <c r="L44" s="126"/>
      <c r="M44" s="126"/>
      <c r="N44" s="126"/>
      <c r="O44" s="127"/>
      <c r="P44" s="11"/>
      <c r="Q44" s="220" t="s">
        <v>32</v>
      </c>
      <c r="R44" s="128">
        <v>26</v>
      </c>
      <c r="S44" s="129">
        <v>9</v>
      </c>
      <c r="T44" s="219">
        <f t="shared" si="41"/>
        <v>17</v>
      </c>
      <c r="U44" s="125">
        <v>2</v>
      </c>
      <c r="V44" s="31"/>
      <c r="W44" s="130"/>
      <c r="X44" s="130"/>
      <c r="Y44" s="130"/>
      <c r="Z44" s="130"/>
      <c r="AA44" s="130"/>
      <c r="AB44" s="131"/>
      <c r="AC44" s="11"/>
      <c r="AD44" s="220" t="s">
        <v>95</v>
      </c>
      <c r="AE44" s="128">
        <v>39</v>
      </c>
      <c r="AF44" s="129">
        <v>18</v>
      </c>
      <c r="AG44" s="219">
        <f t="shared" si="42"/>
        <v>21</v>
      </c>
      <c r="AH44" s="125">
        <v>3</v>
      </c>
      <c r="AI44" s="31"/>
      <c r="AJ44" s="88"/>
      <c r="AK44" s="88"/>
      <c r="AL44" s="88"/>
      <c r="AM44" s="88"/>
      <c r="AN44" s="88"/>
      <c r="AO44" s="89"/>
      <c r="AP44" s="11"/>
      <c r="AQ44" s="220" t="s">
        <v>71</v>
      </c>
      <c r="AR44" s="128">
        <v>52</v>
      </c>
      <c r="AS44" s="129">
        <v>29</v>
      </c>
      <c r="AT44" s="219">
        <f t="shared" si="43"/>
        <v>23</v>
      </c>
      <c r="AU44" s="125">
        <v>4</v>
      </c>
      <c r="AV44" s="31"/>
      <c r="AW44" s="88"/>
      <c r="AX44" s="88"/>
      <c r="AY44" s="88"/>
      <c r="AZ44" s="88"/>
      <c r="BA44" s="88"/>
      <c r="BB44" s="89"/>
      <c r="BC44" s="11">
        <v>2</v>
      </c>
      <c r="BD44" s="220" t="s">
        <v>29</v>
      </c>
      <c r="BE44" s="128">
        <v>65</v>
      </c>
      <c r="BF44" s="129">
        <v>39</v>
      </c>
      <c r="BG44" s="219">
        <f t="shared" si="44"/>
        <v>26</v>
      </c>
      <c r="BH44" s="125">
        <v>5</v>
      </c>
      <c r="BI44" s="288"/>
      <c r="BJ44" s="88"/>
      <c r="BK44" s="88"/>
      <c r="BL44" s="88"/>
      <c r="BM44" s="88"/>
      <c r="BN44" s="88"/>
      <c r="BO44" s="89"/>
      <c r="BP44" s="551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</row>
    <row r="45" spans="1:81" ht="15" customHeight="1">
      <c r="A45" s="6">
        <v>43</v>
      </c>
      <c r="B45" s="220" t="s">
        <v>63</v>
      </c>
      <c r="C45" s="2">
        <v>3</v>
      </c>
      <c r="D45" s="220" t="s">
        <v>42</v>
      </c>
      <c r="E45" s="128">
        <v>13</v>
      </c>
      <c r="F45" s="129">
        <v>0</v>
      </c>
      <c r="G45" s="219">
        <f t="shared" si="40"/>
        <v>13</v>
      </c>
      <c r="H45" s="125">
        <v>1</v>
      </c>
      <c r="I45" s="31"/>
      <c r="J45" s="126"/>
      <c r="K45" s="126"/>
      <c r="L45" s="126"/>
      <c r="M45" s="126"/>
      <c r="N45" s="126"/>
      <c r="O45" s="127"/>
      <c r="P45" s="11"/>
      <c r="Q45" s="220" t="s">
        <v>75</v>
      </c>
      <c r="R45" s="128">
        <v>26</v>
      </c>
      <c r="S45" s="129">
        <v>10</v>
      </c>
      <c r="T45" s="219">
        <f t="shared" si="41"/>
        <v>16</v>
      </c>
      <c r="U45" s="125">
        <v>2</v>
      </c>
      <c r="V45" s="31"/>
      <c r="W45" s="130"/>
      <c r="X45" s="130"/>
      <c r="Y45" s="130"/>
      <c r="Z45" s="130"/>
      <c r="AA45" s="130"/>
      <c r="AB45" s="131"/>
      <c r="AC45" s="11"/>
      <c r="AD45" s="220" t="s">
        <v>49</v>
      </c>
      <c r="AE45" s="128">
        <v>39</v>
      </c>
      <c r="AF45" s="129">
        <v>18</v>
      </c>
      <c r="AG45" s="219">
        <f t="shared" si="42"/>
        <v>21</v>
      </c>
      <c r="AH45" s="125">
        <v>3</v>
      </c>
      <c r="AI45" s="31"/>
      <c r="AJ45" s="88"/>
      <c r="AK45" s="88"/>
      <c r="AL45" s="88"/>
      <c r="AM45" s="88"/>
      <c r="AN45" s="88"/>
      <c r="AO45" s="89"/>
      <c r="AP45" s="11"/>
      <c r="AQ45" s="220" t="s">
        <v>29</v>
      </c>
      <c r="AR45" s="128">
        <v>52</v>
      </c>
      <c r="AS45" s="129">
        <v>30</v>
      </c>
      <c r="AT45" s="219">
        <f t="shared" si="43"/>
        <v>22</v>
      </c>
      <c r="AU45" s="125">
        <v>4</v>
      </c>
      <c r="AV45" s="31"/>
      <c r="AW45" s="88"/>
      <c r="AX45" s="88"/>
      <c r="AY45" s="88"/>
      <c r="AZ45" s="88"/>
      <c r="BA45" s="88"/>
      <c r="BB45" s="89"/>
      <c r="BC45" s="11">
        <v>3</v>
      </c>
      <c r="BD45" s="220" t="s">
        <v>42</v>
      </c>
      <c r="BE45" s="128">
        <v>61</v>
      </c>
      <c r="BF45" s="129">
        <v>21</v>
      </c>
      <c r="BG45" s="219">
        <f t="shared" si="44"/>
        <v>40</v>
      </c>
      <c r="BH45" s="125">
        <v>4</v>
      </c>
      <c r="BI45" s="288"/>
      <c r="BJ45" s="88"/>
      <c r="BK45" s="88"/>
      <c r="BL45" s="88"/>
      <c r="BM45" s="88"/>
      <c r="BN45" s="88"/>
      <c r="BO45" s="89"/>
      <c r="BP45" s="551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</row>
    <row r="46" spans="1:81" ht="15" customHeight="1">
      <c r="A46" s="6">
        <v>44</v>
      </c>
      <c r="B46" s="220" t="s">
        <v>64</v>
      </c>
      <c r="C46" s="2">
        <v>4</v>
      </c>
      <c r="D46" s="220" t="s">
        <v>29</v>
      </c>
      <c r="E46" s="128">
        <v>13</v>
      </c>
      <c r="F46" s="129">
        <v>1</v>
      </c>
      <c r="G46" s="219">
        <f t="shared" si="40"/>
        <v>12</v>
      </c>
      <c r="H46" s="125">
        <v>1</v>
      </c>
      <c r="I46" s="31"/>
      <c r="J46" s="126"/>
      <c r="K46" s="126"/>
      <c r="L46" s="126"/>
      <c r="M46" s="126"/>
      <c r="N46" s="126"/>
      <c r="O46" s="127"/>
      <c r="P46" s="11"/>
      <c r="Q46" s="220" t="s">
        <v>29</v>
      </c>
      <c r="R46" s="128">
        <v>26</v>
      </c>
      <c r="S46" s="129">
        <v>10</v>
      </c>
      <c r="T46" s="219">
        <f t="shared" si="41"/>
        <v>16</v>
      </c>
      <c r="U46" s="125">
        <v>2</v>
      </c>
      <c r="V46" s="31"/>
      <c r="W46" s="130"/>
      <c r="X46" s="130"/>
      <c r="Y46" s="130"/>
      <c r="Z46" s="130"/>
      <c r="AA46" s="130"/>
      <c r="AB46" s="131"/>
      <c r="AC46" s="11"/>
      <c r="AD46" s="220" t="s">
        <v>29</v>
      </c>
      <c r="AE46" s="128">
        <v>39</v>
      </c>
      <c r="AF46" s="129">
        <v>19</v>
      </c>
      <c r="AG46" s="219">
        <f t="shared" si="42"/>
        <v>20</v>
      </c>
      <c r="AH46" s="125">
        <v>3</v>
      </c>
      <c r="AI46" s="31"/>
      <c r="AJ46" s="88"/>
      <c r="AK46" s="88"/>
      <c r="AL46" s="88"/>
      <c r="AM46" s="88"/>
      <c r="AN46" s="88"/>
      <c r="AO46" s="89"/>
      <c r="AP46" s="11"/>
      <c r="AQ46" s="220" t="s">
        <v>60</v>
      </c>
      <c r="AR46" s="128">
        <v>52</v>
      </c>
      <c r="AS46" s="129">
        <v>33</v>
      </c>
      <c r="AT46" s="219">
        <f t="shared" si="43"/>
        <v>19</v>
      </c>
      <c r="AU46" s="125">
        <v>4</v>
      </c>
      <c r="AV46" s="31"/>
      <c r="AW46" s="88"/>
      <c r="AX46" s="88"/>
      <c r="AY46" s="88"/>
      <c r="AZ46" s="88"/>
      <c r="BA46" s="88"/>
      <c r="BB46" s="89"/>
      <c r="BC46" s="11">
        <v>4</v>
      </c>
      <c r="BD46" s="220" t="s">
        <v>95</v>
      </c>
      <c r="BE46" s="128">
        <v>61</v>
      </c>
      <c r="BF46" s="129">
        <v>37</v>
      </c>
      <c r="BG46" s="219">
        <f t="shared" si="44"/>
        <v>24</v>
      </c>
      <c r="BH46" s="125">
        <v>4</v>
      </c>
      <c r="BI46" s="288"/>
      <c r="BJ46" s="88"/>
      <c r="BK46" s="88"/>
      <c r="BL46" s="88"/>
      <c r="BM46" s="88"/>
      <c r="BN46" s="88"/>
      <c r="BO46" s="89"/>
      <c r="BP46" s="551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</row>
    <row r="47" spans="1:81" ht="15" customHeight="1">
      <c r="A47" s="6">
        <v>45</v>
      </c>
      <c r="B47" s="220" t="s">
        <v>65</v>
      </c>
      <c r="C47" s="2">
        <v>5</v>
      </c>
      <c r="D47" s="220" t="s">
        <v>79</v>
      </c>
      <c r="E47" s="128">
        <v>13</v>
      </c>
      <c r="F47" s="129">
        <v>2</v>
      </c>
      <c r="G47" s="219">
        <f t="shared" si="40"/>
        <v>11</v>
      </c>
      <c r="H47" s="125">
        <v>1</v>
      </c>
      <c r="I47" s="31"/>
      <c r="J47" s="126"/>
      <c r="K47" s="126"/>
      <c r="L47" s="126"/>
      <c r="M47" s="126"/>
      <c r="N47" s="126"/>
      <c r="O47" s="127"/>
      <c r="P47" s="11"/>
      <c r="Q47" s="220" t="s">
        <v>68</v>
      </c>
      <c r="R47" s="128">
        <v>26</v>
      </c>
      <c r="S47" s="129">
        <v>10</v>
      </c>
      <c r="T47" s="219">
        <f t="shared" si="41"/>
        <v>16</v>
      </c>
      <c r="U47" s="125">
        <v>2</v>
      </c>
      <c r="V47" s="31"/>
      <c r="W47" s="130"/>
      <c r="X47" s="130"/>
      <c r="Y47" s="130"/>
      <c r="Z47" s="130"/>
      <c r="AA47" s="130"/>
      <c r="AB47" s="131"/>
      <c r="AC47" s="11"/>
      <c r="AD47" s="220" t="s">
        <v>71</v>
      </c>
      <c r="AE47" s="128">
        <v>39</v>
      </c>
      <c r="AF47" s="129">
        <v>21</v>
      </c>
      <c r="AG47" s="219">
        <f t="shared" si="42"/>
        <v>18</v>
      </c>
      <c r="AH47" s="125">
        <v>3</v>
      </c>
      <c r="AI47" s="31"/>
      <c r="AJ47" s="88"/>
      <c r="AK47" s="88"/>
      <c r="AL47" s="88"/>
      <c r="AM47" s="88"/>
      <c r="AN47" s="88"/>
      <c r="AO47" s="89"/>
      <c r="AP47" s="11"/>
      <c r="AQ47" s="220" t="s">
        <v>56</v>
      </c>
      <c r="AR47" s="128">
        <v>52</v>
      </c>
      <c r="AS47" s="129">
        <v>34</v>
      </c>
      <c r="AT47" s="219">
        <f t="shared" si="43"/>
        <v>18</v>
      </c>
      <c r="AU47" s="125">
        <v>4</v>
      </c>
      <c r="AV47" s="31"/>
      <c r="AW47" s="88"/>
      <c r="AX47" s="88"/>
      <c r="AY47" s="88"/>
      <c r="AZ47" s="88"/>
      <c r="BA47" s="88"/>
      <c r="BB47" s="89"/>
      <c r="BC47" s="11">
        <v>5</v>
      </c>
      <c r="BD47" s="220" t="s">
        <v>49</v>
      </c>
      <c r="BE47" s="128">
        <v>63</v>
      </c>
      <c r="BF47" s="129">
        <v>40</v>
      </c>
      <c r="BG47" s="219">
        <f t="shared" si="44"/>
        <v>23</v>
      </c>
      <c r="BH47" s="125">
        <v>4</v>
      </c>
      <c r="BI47" s="288"/>
      <c r="BJ47" s="88"/>
      <c r="BK47" s="88"/>
      <c r="BL47" s="88"/>
      <c r="BM47" s="88"/>
      <c r="BN47" s="88"/>
      <c r="BO47" s="89"/>
      <c r="BP47" s="551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</row>
    <row r="48" spans="1:81" ht="15" customHeight="1">
      <c r="A48" s="6">
        <v>46</v>
      </c>
      <c r="B48" s="220" t="s">
        <v>66</v>
      </c>
      <c r="C48" s="2">
        <v>6</v>
      </c>
      <c r="D48" s="220" t="s">
        <v>68</v>
      </c>
      <c r="E48" s="128">
        <v>13</v>
      </c>
      <c r="F48" s="129">
        <v>2</v>
      </c>
      <c r="G48" s="219">
        <f t="shared" si="40"/>
        <v>11</v>
      </c>
      <c r="H48" s="125">
        <v>1</v>
      </c>
      <c r="I48" s="31"/>
      <c r="J48" s="126"/>
      <c r="K48" s="126"/>
      <c r="L48" s="126"/>
      <c r="M48" s="126"/>
      <c r="N48" s="126"/>
      <c r="O48" s="127"/>
      <c r="P48" s="11"/>
      <c r="Q48" s="220" t="s">
        <v>34</v>
      </c>
      <c r="R48" s="128">
        <v>26</v>
      </c>
      <c r="S48" s="129">
        <v>10</v>
      </c>
      <c r="T48" s="219">
        <f t="shared" si="41"/>
        <v>16</v>
      </c>
      <c r="U48" s="125">
        <v>2</v>
      </c>
      <c r="V48" s="31"/>
      <c r="W48" s="130"/>
      <c r="X48" s="130"/>
      <c r="Y48" s="130"/>
      <c r="Z48" s="130"/>
      <c r="AA48" s="130"/>
      <c r="AB48" s="131"/>
      <c r="AC48" s="11"/>
      <c r="AD48" s="220" t="s">
        <v>82</v>
      </c>
      <c r="AE48" s="128">
        <v>39</v>
      </c>
      <c r="AF48" s="129">
        <v>21</v>
      </c>
      <c r="AG48" s="219">
        <f t="shared" si="42"/>
        <v>18</v>
      </c>
      <c r="AH48" s="125">
        <v>3</v>
      </c>
      <c r="AI48" s="31"/>
      <c r="AJ48" s="88"/>
      <c r="AK48" s="88"/>
      <c r="AL48" s="88"/>
      <c r="AM48" s="88"/>
      <c r="AN48" s="88"/>
      <c r="AO48" s="89"/>
      <c r="AP48" s="11"/>
      <c r="AQ48" s="220" t="s">
        <v>42</v>
      </c>
      <c r="AR48" s="128">
        <v>48</v>
      </c>
      <c r="AS48" s="129">
        <v>19</v>
      </c>
      <c r="AT48" s="219">
        <f t="shared" si="43"/>
        <v>29</v>
      </c>
      <c r="AU48" s="125">
        <v>3</v>
      </c>
      <c r="AV48" s="31"/>
      <c r="AW48" s="88"/>
      <c r="AX48" s="88"/>
      <c r="AY48" s="88"/>
      <c r="AZ48" s="88"/>
      <c r="BA48" s="88"/>
      <c r="BB48" s="89"/>
      <c r="BC48" s="11">
        <v>6</v>
      </c>
      <c r="BD48" s="220" t="s">
        <v>88</v>
      </c>
      <c r="BE48" s="128">
        <v>58</v>
      </c>
      <c r="BF48" s="129">
        <v>38</v>
      </c>
      <c r="BG48" s="219">
        <f t="shared" si="44"/>
        <v>20</v>
      </c>
      <c r="BH48" s="125">
        <v>4</v>
      </c>
      <c r="BI48" s="288"/>
      <c r="BJ48" s="88"/>
      <c r="BK48" s="88"/>
      <c r="BL48" s="88"/>
      <c r="BM48" s="88"/>
      <c r="BN48" s="88"/>
      <c r="BO48" s="89"/>
      <c r="BP48" s="551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</row>
    <row r="49" spans="1:81" ht="15" customHeight="1">
      <c r="A49" s="6">
        <v>47</v>
      </c>
      <c r="B49" s="220" t="s">
        <v>67</v>
      </c>
      <c r="C49" s="2">
        <v>7</v>
      </c>
      <c r="D49" s="220" t="s">
        <v>44</v>
      </c>
      <c r="E49" s="128">
        <v>13</v>
      </c>
      <c r="F49" s="129">
        <v>2</v>
      </c>
      <c r="G49" s="219">
        <f t="shared" si="40"/>
        <v>11</v>
      </c>
      <c r="H49" s="125">
        <v>1</v>
      </c>
      <c r="I49" s="31"/>
      <c r="J49" s="126"/>
      <c r="K49" s="126"/>
      <c r="L49" s="126"/>
      <c r="M49" s="126"/>
      <c r="N49" s="126"/>
      <c r="O49" s="127"/>
      <c r="P49" s="11"/>
      <c r="Q49" s="220" t="s">
        <v>40</v>
      </c>
      <c r="R49" s="128">
        <v>26</v>
      </c>
      <c r="S49" s="129">
        <v>12</v>
      </c>
      <c r="T49" s="219">
        <f t="shared" si="41"/>
        <v>14</v>
      </c>
      <c r="U49" s="125">
        <v>2</v>
      </c>
      <c r="V49" s="31"/>
      <c r="W49" s="130"/>
      <c r="X49" s="130"/>
      <c r="Y49" s="130"/>
      <c r="Z49" s="130"/>
      <c r="AA49" s="130"/>
      <c r="AB49" s="131"/>
      <c r="AC49" s="11"/>
      <c r="AD49" s="220" t="s">
        <v>52</v>
      </c>
      <c r="AE49" s="128">
        <v>39</v>
      </c>
      <c r="AF49" s="129">
        <v>22</v>
      </c>
      <c r="AG49" s="219">
        <f t="shared" si="42"/>
        <v>17</v>
      </c>
      <c r="AH49" s="125">
        <v>3</v>
      </c>
      <c r="AI49" s="31"/>
      <c r="AJ49" s="88"/>
      <c r="AK49" s="88"/>
      <c r="AL49" s="88"/>
      <c r="AM49" s="88"/>
      <c r="AN49" s="88"/>
      <c r="AO49" s="89"/>
      <c r="AP49" s="11"/>
      <c r="AQ49" s="220" t="s">
        <v>72</v>
      </c>
      <c r="AR49" s="128">
        <v>42</v>
      </c>
      <c r="AS49" s="129">
        <v>21</v>
      </c>
      <c r="AT49" s="219">
        <f t="shared" si="43"/>
        <v>21</v>
      </c>
      <c r="AU49" s="125">
        <v>3</v>
      </c>
      <c r="AV49" s="31"/>
      <c r="AW49" s="88"/>
      <c r="AX49" s="88"/>
      <c r="AY49" s="88"/>
      <c r="AZ49" s="88"/>
      <c r="BA49" s="88"/>
      <c r="BB49" s="89"/>
      <c r="BC49" s="11">
        <v>7</v>
      </c>
      <c r="BD49" s="220" t="s">
        <v>70</v>
      </c>
      <c r="BE49" s="128">
        <v>58</v>
      </c>
      <c r="BF49" s="129">
        <v>40</v>
      </c>
      <c r="BG49" s="219">
        <f t="shared" si="44"/>
        <v>18</v>
      </c>
      <c r="BH49" s="125">
        <v>4</v>
      </c>
      <c r="BI49" s="288"/>
      <c r="BJ49" s="88"/>
      <c r="BK49" s="88"/>
      <c r="BL49" s="88"/>
      <c r="BM49" s="88"/>
      <c r="BN49" s="88"/>
      <c r="BO49" s="89"/>
      <c r="BP49" s="551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</row>
    <row r="50" spans="1:81" ht="15" customHeight="1">
      <c r="A50" s="6">
        <v>48</v>
      </c>
      <c r="B50" s="220" t="s">
        <v>68</v>
      </c>
      <c r="C50" s="2">
        <v>8</v>
      </c>
      <c r="D50" s="220" t="s">
        <v>71</v>
      </c>
      <c r="E50" s="128">
        <v>13</v>
      </c>
      <c r="F50" s="129">
        <v>3</v>
      </c>
      <c r="G50" s="219">
        <f t="shared" si="40"/>
        <v>10</v>
      </c>
      <c r="H50" s="125">
        <v>1</v>
      </c>
      <c r="I50" s="31"/>
      <c r="J50" s="126"/>
      <c r="K50" s="126"/>
      <c r="L50" s="126"/>
      <c r="M50" s="126"/>
      <c r="N50" s="126"/>
      <c r="O50" s="127"/>
      <c r="P50" s="11"/>
      <c r="Q50" s="220" t="s">
        <v>71</v>
      </c>
      <c r="R50" s="128">
        <v>26</v>
      </c>
      <c r="S50" s="129">
        <v>14</v>
      </c>
      <c r="T50" s="219">
        <f t="shared" si="41"/>
        <v>12</v>
      </c>
      <c r="U50" s="125">
        <v>2</v>
      </c>
      <c r="V50" s="31"/>
      <c r="W50" s="130"/>
      <c r="X50" s="130"/>
      <c r="Y50" s="130"/>
      <c r="Z50" s="130"/>
      <c r="AA50" s="130"/>
      <c r="AB50" s="131"/>
      <c r="AC50" s="11"/>
      <c r="AD50" s="220" t="s">
        <v>60</v>
      </c>
      <c r="AE50" s="128">
        <v>39</v>
      </c>
      <c r="AF50" s="129">
        <v>23</v>
      </c>
      <c r="AG50" s="219">
        <f t="shared" si="42"/>
        <v>16</v>
      </c>
      <c r="AH50" s="125">
        <v>3</v>
      </c>
      <c r="AI50" s="31"/>
      <c r="AJ50" s="88"/>
      <c r="AK50" s="88"/>
      <c r="AL50" s="88"/>
      <c r="AM50" s="88"/>
      <c r="AN50" s="88"/>
      <c r="AO50" s="89"/>
      <c r="AP50" s="11"/>
      <c r="AQ50" s="220" t="s">
        <v>49</v>
      </c>
      <c r="AR50" s="128">
        <v>50</v>
      </c>
      <c r="AS50" s="129">
        <v>31</v>
      </c>
      <c r="AT50" s="219">
        <f t="shared" si="43"/>
        <v>19</v>
      </c>
      <c r="AU50" s="125">
        <v>3</v>
      </c>
      <c r="AV50" s="31"/>
      <c r="AW50" s="88"/>
      <c r="AX50" s="88"/>
      <c r="AY50" s="88"/>
      <c r="AZ50" s="88"/>
      <c r="BA50" s="88"/>
      <c r="BB50" s="89"/>
      <c r="BC50" s="11">
        <v>8</v>
      </c>
      <c r="BD50" s="220" t="s">
        <v>68</v>
      </c>
      <c r="BE50" s="128">
        <v>58</v>
      </c>
      <c r="BF50" s="129">
        <v>41</v>
      </c>
      <c r="BG50" s="219">
        <f t="shared" si="44"/>
        <v>17</v>
      </c>
      <c r="BH50" s="125">
        <v>4</v>
      </c>
      <c r="BI50" s="288"/>
      <c r="BJ50" s="88"/>
      <c r="BK50" s="88"/>
      <c r="BL50" s="88"/>
      <c r="BM50" s="88"/>
      <c r="BN50" s="88"/>
      <c r="BO50" s="89"/>
      <c r="BP50" s="551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</row>
    <row r="51" spans="1:81" ht="15" customHeight="1">
      <c r="A51" s="6">
        <v>49</v>
      </c>
      <c r="B51" s="220" t="s">
        <v>69</v>
      </c>
      <c r="C51" s="2">
        <v>9</v>
      </c>
      <c r="D51" s="220" t="s">
        <v>70</v>
      </c>
      <c r="E51" s="128">
        <v>13</v>
      </c>
      <c r="F51" s="129">
        <v>3</v>
      </c>
      <c r="G51" s="219">
        <f t="shared" si="40"/>
        <v>10</v>
      </c>
      <c r="H51" s="125">
        <v>1</v>
      </c>
      <c r="I51" s="31"/>
      <c r="J51" s="126"/>
      <c r="K51" s="126"/>
      <c r="L51" s="126"/>
      <c r="M51" s="126"/>
      <c r="N51" s="126"/>
      <c r="O51" s="127"/>
      <c r="P51" s="11"/>
      <c r="Q51" s="220" t="s">
        <v>82</v>
      </c>
      <c r="R51" s="128">
        <v>26</v>
      </c>
      <c r="S51" s="129">
        <v>14</v>
      </c>
      <c r="T51" s="219">
        <f t="shared" si="41"/>
        <v>12</v>
      </c>
      <c r="U51" s="125">
        <v>2</v>
      </c>
      <c r="V51" s="31"/>
      <c r="W51" s="130"/>
      <c r="X51" s="130"/>
      <c r="Y51" s="130"/>
      <c r="Z51" s="130"/>
      <c r="AA51" s="130"/>
      <c r="AB51" s="131"/>
      <c r="AC51" s="11"/>
      <c r="AD51" s="220" t="s">
        <v>56</v>
      </c>
      <c r="AE51" s="128">
        <v>39</v>
      </c>
      <c r="AF51" s="129">
        <v>24</v>
      </c>
      <c r="AG51" s="219">
        <f t="shared" si="42"/>
        <v>15</v>
      </c>
      <c r="AH51" s="125">
        <v>3</v>
      </c>
      <c r="AI51" s="31"/>
      <c r="AJ51" s="88"/>
      <c r="AK51" s="88"/>
      <c r="AL51" s="88"/>
      <c r="AM51" s="88"/>
      <c r="AN51" s="88"/>
      <c r="AO51" s="89"/>
      <c r="AP51" s="11"/>
      <c r="AQ51" s="220" t="s">
        <v>68</v>
      </c>
      <c r="AR51" s="128">
        <v>45</v>
      </c>
      <c r="AS51" s="129">
        <v>29</v>
      </c>
      <c r="AT51" s="219">
        <f t="shared" si="43"/>
        <v>16</v>
      </c>
      <c r="AU51" s="125">
        <v>3</v>
      </c>
      <c r="AV51" s="31"/>
      <c r="AW51" s="88"/>
      <c r="AX51" s="88"/>
      <c r="AY51" s="88"/>
      <c r="AZ51" s="88"/>
      <c r="BA51" s="88"/>
      <c r="BB51" s="89"/>
      <c r="BC51" s="11"/>
      <c r="BD51" s="220" t="s">
        <v>60</v>
      </c>
      <c r="BE51" s="128">
        <v>61</v>
      </c>
      <c r="BF51" s="129">
        <v>46</v>
      </c>
      <c r="BG51" s="219">
        <f t="shared" si="44"/>
        <v>15</v>
      </c>
      <c r="BH51" s="125">
        <v>4</v>
      </c>
      <c r="BI51" s="288"/>
      <c r="BJ51" s="88"/>
      <c r="BK51" s="88"/>
      <c r="BL51" s="88"/>
      <c r="BM51" s="88"/>
      <c r="BN51" s="88"/>
      <c r="BO51" s="89"/>
      <c r="BP51" s="551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</row>
    <row r="52" spans="1:81" ht="15" customHeight="1">
      <c r="A52" s="6">
        <v>50</v>
      </c>
      <c r="B52" s="220" t="s">
        <v>70</v>
      </c>
      <c r="C52" s="2">
        <v>10</v>
      </c>
      <c r="D52" s="220" t="s">
        <v>95</v>
      </c>
      <c r="E52" s="128">
        <v>13</v>
      </c>
      <c r="F52" s="129">
        <v>3</v>
      </c>
      <c r="G52" s="219">
        <f t="shared" si="40"/>
        <v>10</v>
      </c>
      <c r="H52" s="125">
        <v>1</v>
      </c>
      <c r="I52" s="31"/>
      <c r="J52" s="126"/>
      <c r="K52" s="126"/>
      <c r="L52" s="126"/>
      <c r="M52" s="126"/>
      <c r="N52" s="126"/>
      <c r="O52" s="127"/>
      <c r="P52" s="11"/>
      <c r="Q52" s="220" t="s">
        <v>46</v>
      </c>
      <c r="R52" s="128">
        <v>26</v>
      </c>
      <c r="S52" s="129">
        <v>14</v>
      </c>
      <c r="T52" s="219">
        <f t="shared" si="41"/>
        <v>12</v>
      </c>
      <c r="U52" s="125">
        <v>2</v>
      </c>
      <c r="V52" s="31"/>
      <c r="W52" s="130"/>
      <c r="X52" s="130"/>
      <c r="Y52" s="130"/>
      <c r="Z52" s="130"/>
      <c r="AA52" s="130"/>
      <c r="AB52" s="131"/>
      <c r="AC52" s="11"/>
      <c r="AD52" s="220" t="s">
        <v>66</v>
      </c>
      <c r="AE52" s="128">
        <v>35</v>
      </c>
      <c r="AF52" s="129">
        <v>32</v>
      </c>
      <c r="AG52" s="219">
        <f t="shared" si="42"/>
        <v>3</v>
      </c>
      <c r="AH52" s="125">
        <v>3</v>
      </c>
      <c r="AI52" s="31"/>
      <c r="AJ52" s="88"/>
      <c r="AK52" s="88"/>
      <c r="AL52" s="88"/>
      <c r="AM52" s="88"/>
      <c r="AN52" s="88"/>
      <c r="AO52" s="89"/>
      <c r="AP52" s="11"/>
      <c r="AQ52" s="220" t="s">
        <v>32</v>
      </c>
      <c r="AR52" s="128">
        <v>48</v>
      </c>
      <c r="AS52" s="129">
        <v>32</v>
      </c>
      <c r="AT52" s="219">
        <f t="shared" si="43"/>
        <v>16</v>
      </c>
      <c r="AU52" s="125">
        <v>3</v>
      </c>
      <c r="AV52" s="31"/>
      <c r="AW52" s="88"/>
      <c r="AX52" s="88"/>
      <c r="AY52" s="88"/>
      <c r="AZ52" s="88"/>
      <c r="BA52" s="88"/>
      <c r="BB52" s="89"/>
      <c r="BC52" s="11"/>
      <c r="BD52" s="220" t="s">
        <v>40</v>
      </c>
      <c r="BE52" s="128">
        <v>59</v>
      </c>
      <c r="BF52" s="129">
        <v>44</v>
      </c>
      <c r="BG52" s="219">
        <f t="shared" si="44"/>
        <v>15</v>
      </c>
      <c r="BH52" s="125">
        <v>4</v>
      </c>
      <c r="BI52" s="288"/>
      <c r="BJ52" s="88"/>
      <c r="BK52" s="88"/>
      <c r="BL52" s="88"/>
      <c r="BM52" s="88"/>
      <c r="BN52" s="88"/>
      <c r="BO52" s="89"/>
      <c r="BP52" s="551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</row>
    <row r="53" spans="1:81" ht="15" customHeight="1">
      <c r="A53" s="6">
        <v>51</v>
      </c>
      <c r="B53" s="220" t="s">
        <v>71</v>
      </c>
      <c r="C53" s="2">
        <v>11</v>
      </c>
      <c r="D53" s="220" t="s">
        <v>91</v>
      </c>
      <c r="E53" s="128">
        <v>13</v>
      </c>
      <c r="F53" s="129">
        <v>4</v>
      </c>
      <c r="G53" s="219">
        <f t="shared" si="40"/>
        <v>9</v>
      </c>
      <c r="H53" s="125">
        <v>1</v>
      </c>
      <c r="I53" s="31"/>
      <c r="J53" s="126"/>
      <c r="K53" s="126"/>
      <c r="L53" s="126"/>
      <c r="M53" s="126"/>
      <c r="N53" s="126"/>
      <c r="O53" s="127"/>
      <c r="P53" s="11"/>
      <c r="Q53" s="220" t="s">
        <v>49</v>
      </c>
      <c r="R53" s="128">
        <v>26</v>
      </c>
      <c r="S53" s="129">
        <v>15</v>
      </c>
      <c r="T53" s="219">
        <f t="shared" si="41"/>
        <v>11</v>
      </c>
      <c r="U53" s="125">
        <v>2</v>
      </c>
      <c r="V53" s="31"/>
      <c r="W53" s="130"/>
      <c r="X53" s="130"/>
      <c r="Y53" s="130"/>
      <c r="Z53" s="130"/>
      <c r="AA53" s="130"/>
      <c r="AB53" s="131"/>
      <c r="AC53" s="11"/>
      <c r="AD53" s="220" t="s">
        <v>42</v>
      </c>
      <c r="AE53" s="128">
        <v>35</v>
      </c>
      <c r="AF53" s="129">
        <v>19</v>
      </c>
      <c r="AG53" s="219">
        <f t="shared" si="42"/>
        <v>16</v>
      </c>
      <c r="AH53" s="125">
        <v>2</v>
      </c>
      <c r="AI53" s="31"/>
      <c r="AJ53" s="88"/>
      <c r="AK53" s="88"/>
      <c r="AL53" s="88"/>
      <c r="AM53" s="88"/>
      <c r="AN53" s="88"/>
      <c r="AO53" s="89"/>
      <c r="AP53" s="11"/>
      <c r="AQ53" s="220" t="s">
        <v>52</v>
      </c>
      <c r="AR53" s="128">
        <v>49</v>
      </c>
      <c r="AS53" s="129">
        <v>35</v>
      </c>
      <c r="AT53" s="219">
        <f t="shared" si="43"/>
        <v>14</v>
      </c>
      <c r="AU53" s="125">
        <v>3</v>
      </c>
      <c r="AV53" s="31"/>
      <c r="AW53" s="88"/>
      <c r="AX53" s="88"/>
      <c r="AY53" s="88"/>
      <c r="AZ53" s="88"/>
      <c r="BA53" s="88"/>
      <c r="BB53" s="89"/>
      <c r="BC53" s="11"/>
      <c r="BD53" s="220" t="s">
        <v>98</v>
      </c>
      <c r="BE53" s="128">
        <v>57</v>
      </c>
      <c r="BF53" s="129">
        <v>45</v>
      </c>
      <c r="BG53" s="219">
        <f t="shared" si="44"/>
        <v>12</v>
      </c>
      <c r="BH53" s="125">
        <v>4</v>
      </c>
      <c r="BI53" s="288"/>
      <c r="BJ53" s="88"/>
      <c r="BK53" s="88"/>
      <c r="BL53" s="88"/>
      <c r="BM53" s="88"/>
      <c r="BN53" s="88"/>
      <c r="BO53" s="89"/>
      <c r="BP53" s="551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</row>
    <row r="54" spans="1:81" ht="15" customHeight="1">
      <c r="A54" s="6">
        <v>52</v>
      </c>
      <c r="B54" s="220" t="s">
        <v>72</v>
      </c>
      <c r="C54" s="2">
        <v>12</v>
      </c>
      <c r="D54" s="220" t="s">
        <v>34</v>
      </c>
      <c r="E54" s="128">
        <v>13</v>
      </c>
      <c r="F54" s="129">
        <v>4</v>
      </c>
      <c r="G54" s="219">
        <f t="shared" si="40"/>
        <v>9</v>
      </c>
      <c r="H54" s="125">
        <v>1</v>
      </c>
      <c r="I54" s="31"/>
      <c r="J54" s="126"/>
      <c r="K54" s="126"/>
      <c r="L54" s="126"/>
      <c r="M54" s="126"/>
      <c r="N54" s="126"/>
      <c r="O54" s="127"/>
      <c r="P54" s="11"/>
      <c r="Q54" s="220" t="s">
        <v>55</v>
      </c>
      <c r="R54" s="128">
        <v>26</v>
      </c>
      <c r="S54" s="129">
        <v>16</v>
      </c>
      <c r="T54" s="219">
        <f t="shared" si="41"/>
        <v>10</v>
      </c>
      <c r="U54" s="125">
        <v>2</v>
      </c>
      <c r="V54" s="31"/>
      <c r="W54" s="130"/>
      <c r="X54" s="130"/>
      <c r="Y54" s="130"/>
      <c r="Z54" s="130"/>
      <c r="AA54" s="130"/>
      <c r="AB54" s="131"/>
      <c r="AC54" s="11"/>
      <c r="AD54" s="220" t="s">
        <v>47</v>
      </c>
      <c r="AE54" s="128">
        <v>38</v>
      </c>
      <c r="AF54" s="129">
        <v>23</v>
      </c>
      <c r="AG54" s="219">
        <f t="shared" si="42"/>
        <v>15</v>
      </c>
      <c r="AH54" s="125">
        <v>2</v>
      </c>
      <c r="AI54" s="31"/>
      <c r="AJ54" s="88"/>
      <c r="AK54" s="88"/>
      <c r="AL54" s="88"/>
      <c r="AM54" s="88"/>
      <c r="AN54" s="88"/>
      <c r="AO54" s="89"/>
      <c r="AP54" s="11"/>
      <c r="AQ54" s="220" t="s">
        <v>70</v>
      </c>
      <c r="AR54" s="128">
        <v>45</v>
      </c>
      <c r="AS54" s="129">
        <v>31</v>
      </c>
      <c r="AT54" s="219">
        <f t="shared" si="43"/>
        <v>14</v>
      </c>
      <c r="AU54" s="125">
        <v>3</v>
      </c>
      <c r="AV54" s="31"/>
      <c r="AW54" s="88"/>
      <c r="AX54" s="88"/>
      <c r="AY54" s="88"/>
      <c r="AZ54" s="88"/>
      <c r="BA54" s="88"/>
      <c r="BB54" s="89"/>
      <c r="BC54" s="11"/>
      <c r="BD54" s="220" t="s">
        <v>46</v>
      </c>
      <c r="BE54" s="128">
        <v>59</v>
      </c>
      <c r="BF54" s="129">
        <v>47</v>
      </c>
      <c r="BG54" s="219">
        <f t="shared" si="44"/>
        <v>12</v>
      </c>
      <c r="BH54" s="125">
        <v>4</v>
      </c>
      <c r="BI54" s="288"/>
      <c r="BJ54" s="88"/>
      <c r="BK54" s="88"/>
      <c r="BL54" s="88"/>
      <c r="BM54" s="88"/>
      <c r="BN54" s="88"/>
      <c r="BO54" s="89"/>
      <c r="BP54" s="551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</row>
    <row r="55" spans="1:81" ht="15" customHeight="1">
      <c r="A55" s="6">
        <v>53</v>
      </c>
      <c r="B55" s="220" t="s">
        <v>73</v>
      </c>
      <c r="C55" s="2">
        <v>13</v>
      </c>
      <c r="D55" s="220" t="s">
        <v>32</v>
      </c>
      <c r="E55" s="128">
        <v>13</v>
      </c>
      <c r="F55" s="129">
        <v>4</v>
      </c>
      <c r="G55" s="219">
        <f t="shared" si="40"/>
        <v>9</v>
      </c>
      <c r="H55" s="125">
        <v>1</v>
      </c>
      <c r="I55" s="31"/>
      <c r="J55" s="126"/>
      <c r="K55" s="126"/>
      <c r="L55" s="126"/>
      <c r="M55" s="126"/>
      <c r="N55" s="126"/>
      <c r="O55" s="127"/>
      <c r="P55" s="11"/>
      <c r="Q55" s="220" t="s">
        <v>60</v>
      </c>
      <c r="R55" s="128">
        <v>26</v>
      </c>
      <c r="S55" s="129">
        <v>16</v>
      </c>
      <c r="T55" s="219">
        <f t="shared" si="41"/>
        <v>10</v>
      </c>
      <c r="U55" s="125">
        <v>2</v>
      </c>
      <c r="V55" s="31"/>
      <c r="W55" s="130"/>
      <c r="X55" s="130"/>
      <c r="Y55" s="130"/>
      <c r="Z55" s="130"/>
      <c r="AA55" s="130"/>
      <c r="AB55" s="131"/>
      <c r="AC55" s="11"/>
      <c r="AD55" s="220" t="s">
        <v>32</v>
      </c>
      <c r="AE55" s="128">
        <v>35</v>
      </c>
      <c r="AF55" s="129">
        <v>22</v>
      </c>
      <c r="AG55" s="219">
        <f t="shared" si="42"/>
        <v>13</v>
      </c>
      <c r="AH55" s="125">
        <v>2</v>
      </c>
      <c r="AI55" s="31"/>
      <c r="AJ55" s="88"/>
      <c r="AK55" s="88"/>
      <c r="AL55" s="88"/>
      <c r="AM55" s="88"/>
      <c r="AN55" s="88"/>
      <c r="AO55" s="89"/>
      <c r="AP55" s="11"/>
      <c r="AQ55" s="220" t="s">
        <v>82</v>
      </c>
      <c r="AR55" s="128">
        <v>47</v>
      </c>
      <c r="AS55" s="129">
        <v>34</v>
      </c>
      <c r="AT55" s="219">
        <f t="shared" si="43"/>
        <v>13</v>
      </c>
      <c r="AU55" s="125">
        <v>3</v>
      </c>
      <c r="AV55" s="31"/>
      <c r="AW55" s="88"/>
      <c r="AX55" s="88"/>
      <c r="AY55" s="88"/>
      <c r="AZ55" s="88"/>
      <c r="BA55" s="88"/>
      <c r="BB55" s="89"/>
      <c r="BC55" s="11"/>
      <c r="BD55" s="220" t="s">
        <v>56</v>
      </c>
      <c r="BE55" s="128">
        <v>54</v>
      </c>
      <c r="BF55" s="129">
        <v>47</v>
      </c>
      <c r="BG55" s="219">
        <f t="shared" si="44"/>
        <v>7</v>
      </c>
      <c r="BH55" s="125">
        <v>4</v>
      </c>
      <c r="BI55" s="288"/>
      <c r="BJ55" s="88"/>
      <c r="BK55" s="88"/>
      <c r="BL55" s="88"/>
      <c r="BM55" s="88"/>
      <c r="BN55" s="88"/>
      <c r="BO55" s="89"/>
      <c r="BP55" s="551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</row>
    <row r="56" spans="1:81" ht="15" customHeight="1">
      <c r="A56" s="6">
        <v>54</v>
      </c>
      <c r="B56" s="220" t="s">
        <v>74</v>
      </c>
      <c r="C56" s="2">
        <v>14</v>
      </c>
      <c r="D56" s="220" t="s">
        <v>38</v>
      </c>
      <c r="E56" s="128">
        <v>13</v>
      </c>
      <c r="F56" s="129">
        <v>5</v>
      </c>
      <c r="G56" s="219">
        <f t="shared" si="40"/>
        <v>8</v>
      </c>
      <c r="H56" s="125">
        <v>1</v>
      </c>
      <c r="I56" s="31"/>
      <c r="J56" s="126"/>
      <c r="K56" s="126"/>
      <c r="L56" s="126"/>
      <c r="M56" s="126"/>
      <c r="N56" s="126"/>
      <c r="O56" s="127"/>
      <c r="P56" s="11"/>
      <c r="Q56" s="220" t="s">
        <v>77</v>
      </c>
      <c r="R56" s="128">
        <v>26</v>
      </c>
      <c r="S56" s="129">
        <v>17</v>
      </c>
      <c r="T56" s="219">
        <f t="shared" si="41"/>
        <v>9</v>
      </c>
      <c r="U56" s="125">
        <v>2</v>
      </c>
      <c r="V56" s="31"/>
      <c r="W56" s="130"/>
      <c r="X56" s="130"/>
      <c r="Y56" s="130"/>
      <c r="Z56" s="130"/>
      <c r="AA56" s="130"/>
      <c r="AB56" s="131"/>
      <c r="AC56" s="11"/>
      <c r="AD56" s="220" t="s">
        <v>75</v>
      </c>
      <c r="AE56" s="128">
        <v>35</v>
      </c>
      <c r="AF56" s="129">
        <v>23</v>
      </c>
      <c r="AG56" s="219">
        <f t="shared" si="42"/>
        <v>12</v>
      </c>
      <c r="AH56" s="125">
        <v>2</v>
      </c>
      <c r="AI56" s="31"/>
      <c r="AJ56" s="88"/>
      <c r="AK56" s="88"/>
      <c r="AL56" s="88"/>
      <c r="AM56" s="88"/>
      <c r="AN56" s="88"/>
      <c r="AO56" s="89"/>
      <c r="AP56" s="11"/>
      <c r="AQ56" s="220" t="s">
        <v>88</v>
      </c>
      <c r="AR56" s="128">
        <v>45</v>
      </c>
      <c r="AS56" s="129">
        <v>33</v>
      </c>
      <c r="AT56" s="219">
        <f t="shared" si="43"/>
        <v>12</v>
      </c>
      <c r="AU56" s="125">
        <v>3</v>
      </c>
      <c r="AV56" s="31"/>
      <c r="AW56" s="88"/>
      <c r="AX56" s="88"/>
      <c r="AY56" s="88"/>
      <c r="AZ56" s="88"/>
      <c r="BA56" s="88"/>
      <c r="BB56" s="89"/>
      <c r="BC56" s="11"/>
      <c r="BD56" s="220" t="s">
        <v>85</v>
      </c>
      <c r="BE56" s="128">
        <v>61</v>
      </c>
      <c r="BF56" s="129">
        <v>55</v>
      </c>
      <c r="BG56" s="219">
        <f t="shared" si="44"/>
        <v>6</v>
      </c>
      <c r="BH56" s="125">
        <v>4</v>
      </c>
      <c r="BI56" s="288"/>
      <c r="BJ56" s="88"/>
      <c r="BK56" s="88"/>
      <c r="BL56" s="88"/>
      <c r="BM56" s="88"/>
      <c r="BN56" s="88"/>
      <c r="BO56" s="89"/>
      <c r="BP56" s="551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</row>
    <row r="57" spans="1:81" ht="15" customHeight="1">
      <c r="A57" s="6">
        <v>55</v>
      </c>
      <c r="B57" s="220" t="s">
        <v>75</v>
      </c>
      <c r="C57" s="2">
        <v>15</v>
      </c>
      <c r="D57" s="220" t="s">
        <v>47</v>
      </c>
      <c r="E57" s="128">
        <v>13</v>
      </c>
      <c r="F57" s="129">
        <v>5</v>
      </c>
      <c r="G57" s="219">
        <f t="shared" si="40"/>
        <v>8</v>
      </c>
      <c r="H57" s="125">
        <v>1</v>
      </c>
      <c r="I57" s="31"/>
      <c r="J57" s="126"/>
      <c r="K57" s="126"/>
      <c r="L57" s="126"/>
      <c r="M57" s="126"/>
      <c r="N57" s="126"/>
      <c r="O57" s="127"/>
      <c r="P57" s="11"/>
      <c r="Q57" s="220" t="s">
        <v>52</v>
      </c>
      <c r="R57" s="128">
        <v>26</v>
      </c>
      <c r="S57" s="129">
        <v>17</v>
      </c>
      <c r="T57" s="219">
        <f t="shared" si="41"/>
        <v>9</v>
      </c>
      <c r="U57" s="125">
        <v>2</v>
      </c>
      <c r="V57" s="31"/>
      <c r="W57" s="130"/>
      <c r="X57" s="130"/>
      <c r="Y57" s="130"/>
      <c r="Z57" s="130"/>
      <c r="AA57" s="130"/>
      <c r="AB57" s="131"/>
      <c r="AC57" s="11"/>
      <c r="AD57" s="220" t="s">
        <v>70</v>
      </c>
      <c r="AE57" s="128">
        <v>32</v>
      </c>
      <c r="AF57" s="129">
        <v>20</v>
      </c>
      <c r="AG57" s="219">
        <f t="shared" si="42"/>
        <v>12</v>
      </c>
      <c r="AH57" s="125">
        <v>2</v>
      </c>
      <c r="AI57" s="31"/>
      <c r="AJ57" s="88"/>
      <c r="AK57" s="88"/>
      <c r="AL57" s="88"/>
      <c r="AM57" s="88"/>
      <c r="AN57" s="88"/>
      <c r="AO57" s="89"/>
      <c r="AP57" s="11"/>
      <c r="AQ57" s="220" t="s">
        <v>40</v>
      </c>
      <c r="AR57" s="128">
        <v>46</v>
      </c>
      <c r="AS57" s="129">
        <v>35</v>
      </c>
      <c r="AT57" s="219">
        <f t="shared" si="43"/>
        <v>11</v>
      </c>
      <c r="AU57" s="125">
        <v>3</v>
      </c>
      <c r="AV57" s="31"/>
      <c r="AW57" s="88"/>
      <c r="AX57" s="88"/>
      <c r="AY57" s="88"/>
      <c r="AZ57" s="88"/>
      <c r="BA57" s="88"/>
      <c r="BB57" s="89"/>
      <c r="BC57" s="11"/>
      <c r="BD57" s="220" t="s">
        <v>72</v>
      </c>
      <c r="BE57" s="128">
        <v>51</v>
      </c>
      <c r="BF57" s="129">
        <v>34</v>
      </c>
      <c r="BG57" s="219">
        <f t="shared" si="44"/>
        <v>17</v>
      </c>
      <c r="BH57" s="125">
        <v>3</v>
      </c>
      <c r="BI57" s="288"/>
      <c r="BJ57" s="88"/>
      <c r="BK57" s="88"/>
      <c r="BL57" s="88"/>
      <c r="BM57" s="88"/>
      <c r="BN57" s="88"/>
      <c r="BO57" s="89"/>
      <c r="BP57" s="551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</row>
    <row r="58" spans="1:81" ht="15" customHeight="1">
      <c r="A58" s="6">
        <v>56</v>
      </c>
      <c r="B58" s="220" t="s">
        <v>76</v>
      </c>
      <c r="C58" s="2">
        <v>16</v>
      </c>
      <c r="D58" s="220" t="s">
        <v>77</v>
      </c>
      <c r="E58" s="128">
        <v>13</v>
      </c>
      <c r="F58" s="129">
        <v>5</v>
      </c>
      <c r="G58" s="219">
        <f t="shared" si="40"/>
        <v>8</v>
      </c>
      <c r="H58" s="125">
        <v>1</v>
      </c>
      <c r="I58" s="31"/>
      <c r="J58" s="126"/>
      <c r="K58" s="126"/>
      <c r="L58" s="126"/>
      <c r="M58" s="126"/>
      <c r="N58" s="126"/>
      <c r="O58" s="127"/>
      <c r="P58" s="11"/>
      <c r="Q58" s="220" t="s">
        <v>94</v>
      </c>
      <c r="R58" s="128">
        <v>26</v>
      </c>
      <c r="S58" s="129">
        <v>19</v>
      </c>
      <c r="T58" s="219">
        <f t="shared" si="41"/>
        <v>7</v>
      </c>
      <c r="U58" s="125">
        <v>2</v>
      </c>
      <c r="V58" s="31"/>
      <c r="W58" s="130"/>
      <c r="X58" s="130"/>
      <c r="Y58" s="130"/>
      <c r="Z58" s="130"/>
      <c r="AA58" s="130"/>
      <c r="AB58" s="131"/>
      <c r="AC58" s="11"/>
      <c r="AD58" s="220" t="s">
        <v>59</v>
      </c>
      <c r="AE58" s="128">
        <v>33</v>
      </c>
      <c r="AF58" s="129">
        <v>23</v>
      </c>
      <c r="AG58" s="219">
        <f t="shared" si="42"/>
        <v>10</v>
      </c>
      <c r="AH58" s="125">
        <v>2</v>
      </c>
      <c r="AI58" s="31"/>
      <c r="AJ58" s="88"/>
      <c r="AK58" s="88"/>
      <c r="AL58" s="88"/>
      <c r="AM58" s="88"/>
      <c r="AN58" s="88"/>
      <c r="AO58" s="89"/>
      <c r="AP58" s="11"/>
      <c r="AQ58" s="220" t="s">
        <v>53</v>
      </c>
      <c r="AR58" s="128">
        <v>48</v>
      </c>
      <c r="AS58" s="129">
        <v>37</v>
      </c>
      <c r="AT58" s="219">
        <f t="shared" si="43"/>
        <v>11</v>
      </c>
      <c r="AU58" s="125">
        <v>3</v>
      </c>
      <c r="AV58" s="31"/>
      <c r="AW58" s="88"/>
      <c r="AX58" s="88"/>
      <c r="AY58" s="88"/>
      <c r="AZ58" s="88"/>
      <c r="BA58" s="88"/>
      <c r="BB58" s="89"/>
      <c r="BC58" s="11"/>
      <c r="BD58" s="220" t="s">
        <v>32</v>
      </c>
      <c r="BE58" s="128">
        <v>60</v>
      </c>
      <c r="BF58" s="129">
        <v>45</v>
      </c>
      <c r="BG58" s="219">
        <f t="shared" si="44"/>
        <v>15</v>
      </c>
      <c r="BH58" s="125">
        <v>3</v>
      </c>
      <c r="BI58" s="288"/>
      <c r="BJ58" s="88"/>
      <c r="BK58" s="88"/>
      <c r="BL58" s="88"/>
      <c r="BM58" s="88"/>
      <c r="BN58" s="88"/>
      <c r="BO58" s="89"/>
      <c r="BP58" s="551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</row>
    <row r="59" spans="1:81" ht="15" customHeight="1">
      <c r="A59" s="6">
        <v>57</v>
      </c>
      <c r="B59" s="220" t="s">
        <v>77</v>
      </c>
      <c r="C59" s="2">
        <v>17</v>
      </c>
      <c r="D59" s="220" t="s">
        <v>88</v>
      </c>
      <c r="E59" s="128">
        <v>13</v>
      </c>
      <c r="F59" s="129">
        <v>6</v>
      </c>
      <c r="G59" s="219">
        <f t="shared" si="40"/>
        <v>7</v>
      </c>
      <c r="H59" s="125">
        <v>1</v>
      </c>
      <c r="I59" s="31"/>
      <c r="J59" s="126"/>
      <c r="K59" s="126"/>
      <c r="L59" s="126"/>
      <c r="M59" s="126"/>
      <c r="N59" s="126"/>
      <c r="O59" s="127"/>
      <c r="P59" s="11"/>
      <c r="Q59" s="220" t="s">
        <v>56</v>
      </c>
      <c r="R59" s="128">
        <v>26</v>
      </c>
      <c r="S59" s="129">
        <v>19</v>
      </c>
      <c r="T59" s="219">
        <f t="shared" si="41"/>
        <v>7</v>
      </c>
      <c r="U59" s="125">
        <v>2</v>
      </c>
      <c r="V59" s="31"/>
      <c r="W59" s="130"/>
      <c r="X59" s="130"/>
      <c r="Y59" s="130"/>
      <c r="Z59" s="130"/>
      <c r="AA59" s="130"/>
      <c r="AB59" s="131"/>
      <c r="AC59" s="11"/>
      <c r="AD59" s="220" t="s">
        <v>34</v>
      </c>
      <c r="AE59" s="128">
        <v>32</v>
      </c>
      <c r="AF59" s="129">
        <v>23</v>
      </c>
      <c r="AG59" s="219">
        <f t="shared" si="42"/>
        <v>9</v>
      </c>
      <c r="AH59" s="125">
        <v>2</v>
      </c>
      <c r="AI59" s="31"/>
      <c r="AJ59" s="88"/>
      <c r="AK59" s="88"/>
      <c r="AL59" s="88"/>
      <c r="AM59" s="88"/>
      <c r="AN59" s="88"/>
      <c r="AO59" s="89"/>
      <c r="AP59" s="11"/>
      <c r="AQ59" s="220" t="s">
        <v>26</v>
      </c>
      <c r="AR59" s="128">
        <v>44</v>
      </c>
      <c r="AS59" s="129">
        <v>36</v>
      </c>
      <c r="AT59" s="219">
        <f t="shared" si="43"/>
        <v>8</v>
      </c>
      <c r="AU59" s="125">
        <v>3</v>
      </c>
      <c r="AV59" s="31"/>
      <c r="AW59" s="88"/>
      <c r="AX59" s="88"/>
      <c r="AY59" s="88"/>
      <c r="AZ59" s="88"/>
      <c r="BA59" s="88"/>
      <c r="BB59" s="89"/>
      <c r="BC59" s="11"/>
      <c r="BD59" s="220" t="s">
        <v>73</v>
      </c>
      <c r="BE59" s="128">
        <v>55</v>
      </c>
      <c r="BF59" s="129">
        <v>40</v>
      </c>
      <c r="BG59" s="219">
        <f t="shared" si="44"/>
        <v>15</v>
      </c>
      <c r="BH59" s="125">
        <v>3</v>
      </c>
      <c r="BI59" s="288"/>
      <c r="BJ59" s="88"/>
      <c r="BK59" s="88"/>
      <c r="BL59" s="88"/>
      <c r="BM59" s="88"/>
      <c r="BN59" s="88"/>
      <c r="BO59" s="89"/>
      <c r="BP59" s="551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</row>
    <row r="60" spans="1:81" ht="15.75">
      <c r="A60" s="6">
        <v>58</v>
      </c>
      <c r="B60" s="220" t="s">
        <v>78</v>
      </c>
      <c r="C60" s="2">
        <v>18</v>
      </c>
      <c r="D60" s="220" t="s">
        <v>49</v>
      </c>
      <c r="E60" s="128">
        <v>13</v>
      </c>
      <c r="F60" s="129">
        <v>7</v>
      </c>
      <c r="G60" s="219">
        <f t="shared" si="40"/>
        <v>6</v>
      </c>
      <c r="H60" s="125">
        <v>1</v>
      </c>
      <c r="I60" s="31"/>
      <c r="J60" s="126"/>
      <c r="K60" s="126"/>
      <c r="L60" s="126"/>
      <c r="M60" s="126"/>
      <c r="N60" s="126"/>
      <c r="O60" s="127"/>
      <c r="P60" s="11"/>
      <c r="Q60" s="220" t="s">
        <v>98</v>
      </c>
      <c r="R60" s="128">
        <v>26</v>
      </c>
      <c r="S60" s="129">
        <v>20</v>
      </c>
      <c r="T60" s="219">
        <f t="shared" si="41"/>
        <v>6</v>
      </c>
      <c r="U60" s="125">
        <v>2</v>
      </c>
      <c r="V60" s="31"/>
      <c r="W60" s="130"/>
      <c r="X60" s="130"/>
      <c r="Y60" s="130"/>
      <c r="Z60" s="130"/>
      <c r="AA60" s="130"/>
      <c r="AB60" s="131"/>
      <c r="AC60" s="11"/>
      <c r="AD60" s="220" t="s">
        <v>72</v>
      </c>
      <c r="AE60" s="128">
        <v>29</v>
      </c>
      <c r="AF60" s="129">
        <v>20</v>
      </c>
      <c r="AG60" s="219">
        <f t="shared" si="42"/>
        <v>9</v>
      </c>
      <c r="AH60" s="125">
        <v>2</v>
      </c>
      <c r="AI60" s="31"/>
      <c r="AJ60" s="88"/>
      <c r="AK60" s="88"/>
      <c r="AL60" s="88"/>
      <c r="AM60" s="88"/>
      <c r="AN60" s="88"/>
      <c r="AO60" s="89"/>
      <c r="AP60" s="11"/>
      <c r="AQ60" s="220" t="s">
        <v>98</v>
      </c>
      <c r="AR60" s="128">
        <v>44</v>
      </c>
      <c r="AS60" s="129">
        <v>36</v>
      </c>
      <c r="AT60" s="219">
        <f t="shared" si="43"/>
        <v>8</v>
      </c>
      <c r="AU60" s="125">
        <v>3</v>
      </c>
      <c r="AV60" s="31"/>
      <c r="AW60" s="88"/>
      <c r="AX60" s="88"/>
      <c r="AY60" s="88"/>
      <c r="AZ60" s="88"/>
      <c r="BA60" s="88"/>
      <c r="BB60" s="89"/>
      <c r="BC60" s="11"/>
      <c r="BD60" s="220" t="s">
        <v>59</v>
      </c>
      <c r="BE60" s="128">
        <v>57</v>
      </c>
      <c r="BF60" s="129">
        <v>44</v>
      </c>
      <c r="BG60" s="219">
        <f t="shared" si="44"/>
        <v>13</v>
      </c>
      <c r="BH60" s="125">
        <v>3</v>
      </c>
      <c r="BI60" s="288"/>
      <c r="BJ60" s="88"/>
      <c r="BK60" s="88"/>
      <c r="BL60" s="88"/>
      <c r="BM60" s="88"/>
      <c r="BN60" s="88"/>
      <c r="BO60" s="89"/>
      <c r="BP60" s="551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</row>
    <row r="61" spans="1:81" ht="15.75">
      <c r="A61" s="6">
        <v>59</v>
      </c>
      <c r="B61" s="220" t="s">
        <v>79</v>
      </c>
      <c r="C61" s="2">
        <v>19</v>
      </c>
      <c r="D61" s="220" t="s">
        <v>53</v>
      </c>
      <c r="E61" s="128">
        <v>13</v>
      </c>
      <c r="F61" s="129">
        <v>7</v>
      </c>
      <c r="G61" s="219">
        <f t="shared" si="40"/>
        <v>6</v>
      </c>
      <c r="H61" s="125">
        <v>1</v>
      </c>
      <c r="I61" s="31"/>
      <c r="J61" s="126"/>
      <c r="K61" s="126"/>
      <c r="L61" s="126"/>
      <c r="M61" s="126"/>
      <c r="N61" s="126"/>
      <c r="O61" s="127"/>
      <c r="P61" s="11"/>
      <c r="Q61" s="220" t="s">
        <v>37</v>
      </c>
      <c r="R61" s="128">
        <v>26</v>
      </c>
      <c r="S61" s="129">
        <v>22</v>
      </c>
      <c r="T61" s="219">
        <f t="shared" si="41"/>
        <v>4</v>
      </c>
      <c r="U61" s="125">
        <v>2</v>
      </c>
      <c r="V61" s="31"/>
      <c r="W61" s="130"/>
      <c r="X61" s="130"/>
      <c r="Y61" s="130"/>
      <c r="Z61" s="130"/>
      <c r="AA61" s="130"/>
      <c r="AB61" s="131"/>
      <c r="AC61" s="11"/>
      <c r="AD61" s="220" t="s">
        <v>40</v>
      </c>
      <c r="AE61" s="128">
        <v>33</v>
      </c>
      <c r="AF61" s="129">
        <v>25</v>
      </c>
      <c r="AG61" s="219">
        <f t="shared" si="42"/>
        <v>8</v>
      </c>
      <c r="AH61" s="125">
        <v>2</v>
      </c>
      <c r="AI61" s="31"/>
      <c r="AJ61" s="88"/>
      <c r="AK61" s="88"/>
      <c r="AL61" s="88"/>
      <c r="AM61" s="88"/>
      <c r="AN61" s="88"/>
      <c r="AO61" s="89"/>
      <c r="AP61" s="11"/>
      <c r="AQ61" s="220" t="s">
        <v>46</v>
      </c>
      <c r="AR61" s="128">
        <v>46</v>
      </c>
      <c r="AS61" s="129">
        <v>39</v>
      </c>
      <c r="AT61" s="219">
        <f t="shared" si="43"/>
        <v>7</v>
      </c>
      <c r="AU61" s="125">
        <v>3</v>
      </c>
      <c r="AV61" s="31"/>
      <c r="AW61" s="88"/>
      <c r="AX61" s="88"/>
      <c r="AY61" s="88"/>
      <c r="AZ61" s="88"/>
      <c r="BA61" s="88"/>
      <c r="BB61" s="89"/>
      <c r="BC61" s="11"/>
      <c r="BD61" s="220" t="s">
        <v>27</v>
      </c>
      <c r="BE61" s="128">
        <v>58</v>
      </c>
      <c r="BF61" s="129">
        <v>46</v>
      </c>
      <c r="BG61" s="219">
        <f t="shared" si="44"/>
        <v>12</v>
      </c>
      <c r="BH61" s="125">
        <v>3</v>
      </c>
      <c r="BI61" s="288"/>
      <c r="BJ61" s="88"/>
      <c r="BK61" s="88"/>
      <c r="BL61" s="88"/>
      <c r="BM61" s="88"/>
      <c r="BN61" s="88"/>
      <c r="BO61" s="89"/>
      <c r="BP61" s="547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</row>
    <row r="62" spans="1:81" ht="15.75">
      <c r="A62" s="6">
        <v>60</v>
      </c>
      <c r="B62" s="220" t="s">
        <v>80</v>
      </c>
      <c r="C62" s="2">
        <v>20</v>
      </c>
      <c r="D62" s="220" t="s">
        <v>55</v>
      </c>
      <c r="E62" s="128">
        <v>13</v>
      </c>
      <c r="F62" s="129">
        <v>7</v>
      </c>
      <c r="G62" s="219">
        <f t="shared" si="40"/>
        <v>6</v>
      </c>
      <c r="H62" s="125">
        <v>1</v>
      </c>
      <c r="I62" s="31"/>
      <c r="J62" s="126"/>
      <c r="K62" s="126"/>
      <c r="L62" s="126"/>
      <c r="M62" s="126"/>
      <c r="N62" s="126"/>
      <c r="O62" s="127"/>
      <c r="P62" s="11"/>
      <c r="Q62" s="220" t="s">
        <v>66</v>
      </c>
      <c r="R62" s="128">
        <v>22</v>
      </c>
      <c r="S62" s="129">
        <v>20</v>
      </c>
      <c r="T62" s="219">
        <f t="shared" si="41"/>
        <v>2</v>
      </c>
      <c r="U62" s="125">
        <v>2</v>
      </c>
      <c r="V62" s="31"/>
      <c r="W62" s="130"/>
      <c r="X62" s="130"/>
      <c r="Y62" s="130"/>
      <c r="Z62" s="130"/>
      <c r="AA62" s="130"/>
      <c r="AB62" s="131"/>
      <c r="AC62" s="11"/>
      <c r="AD62" s="220" t="s">
        <v>92</v>
      </c>
      <c r="AE62" s="128">
        <v>37</v>
      </c>
      <c r="AF62" s="129">
        <v>29</v>
      </c>
      <c r="AG62" s="219">
        <f t="shared" si="42"/>
        <v>8</v>
      </c>
      <c r="AH62" s="125">
        <v>2</v>
      </c>
      <c r="AI62" s="31"/>
      <c r="AJ62" s="88"/>
      <c r="AK62" s="88"/>
      <c r="AL62" s="88"/>
      <c r="AM62" s="88"/>
      <c r="AN62" s="88"/>
      <c r="AO62" s="89"/>
      <c r="AP62" s="11"/>
      <c r="AQ62" s="220" t="s">
        <v>93</v>
      </c>
      <c r="AR62" s="128">
        <v>46</v>
      </c>
      <c r="AS62" s="129">
        <v>39</v>
      </c>
      <c r="AT62" s="219">
        <f t="shared" si="43"/>
        <v>7</v>
      </c>
      <c r="AU62" s="125">
        <v>3</v>
      </c>
      <c r="AV62" s="31"/>
      <c r="AW62" s="88"/>
      <c r="AX62" s="88"/>
      <c r="AY62" s="88"/>
      <c r="AZ62" s="88"/>
      <c r="BA62" s="88"/>
      <c r="BB62" s="89"/>
      <c r="BC62" s="11"/>
      <c r="BD62" s="220" t="s">
        <v>75</v>
      </c>
      <c r="BE62" s="128">
        <v>58</v>
      </c>
      <c r="BF62" s="129">
        <v>47</v>
      </c>
      <c r="BG62" s="219">
        <f t="shared" si="44"/>
        <v>11</v>
      </c>
      <c r="BH62" s="125">
        <v>3</v>
      </c>
      <c r="BI62" s="288"/>
      <c r="BJ62" s="88"/>
      <c r="BK62" s="88"/>
      <c r="BL62" s="88"/>
      <c r="BM62" s="88"/>
      <c r="BN62" s="88"/>
      <c r="BO62" s="89"/>
      <c r="BP62" s="547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</row>
    <row r="63" spans="1:81" ht="15.75">
      <c r="A63" s="6">
        <v>61</v>
      </c>
      <c r="B63" s="220" t="s">
        <v>81</v>
      </c>
      <c r="C63" s="2">
        <v>21</v>
      </c>
      <c r="D63" s="220" t="s">
        <v>60</v>
      </c>
      <c r="E63" s="128">
        <v>13</v>
      </c>
      <c r="F63" s="129">
        <v>7</v>
      </c>
      <c r="G63" s="219">
        <f t="shared" si="40"/>
        <v>6</v>
      </c>
      <c r="H63" s="125">
        <v>1</v>
      </c>
      <c r="I63" s="31"/>
      <c r="J63" s="126"/>
      <c r="K63" s="126"/>
      <c r="L63" s="126"/>
      <c r="M63" s="126"/>
      <c r="N63" s="126"/>
      <c r="O63" s="127"/>
      <c r="P63" s="11"/>
      <c r="Q63" s="220" t="s">
        <v>73</v>
      </c>
      <c r="R63" s="128">
        <v>23</v>
      </c>
      <c r="S63" s="129">
        <v>13</v>
      </c>
      <c r="T63" s="219">
        <f t="shared" si="41"/>
        <v>10</v>
      </c>
      <c r="U63" s="125">
        <v>1</v>
      </c>
      <c r="V63" s="31"/>
      <c r="W63" s="130"/>
      <c r="X63" s="130"/>
      <c r="Y63" s="130"/>
      <c r="Z63" s="130"/>
      <c r="AA63" s="130"/>
      <c r="AB63" s="131"/>
      <c r="AC63" s="11"/>
      <c r="AD63" s="220" t="s">
        <v>36</v>
      </c>
      <c r="AE63" s="128">
        <v>37</v>
      </c>
      <c r="AF63" s="129">
        <v>30</v>
      </c>
      <c r="AG63" s="219">
        <f t="shared" si="42"/>
        <v>7</v>
      </c>
      <c r="AH63" s="125">
        <v>2</v>
      </c>
      <c r="AI63" s="31"/>
      <c r="AJ63" s="88"/>
      <c r="AK63" s="88"/>
      <c r="AL63" s="88"/>
      <c r="AM63" s="88"/>
      <c r="AN63" s="88"/>
      <c r="AO63" s="89"/>
      <c r="AP63" s="11"/>
      <c r="AQ63" s="220" t="s">
        <v>85</v>
      </c>
      <c r="AR63" s="128">
        <v>48</v>
      </c>
      <c r="AS63" s="129">
        <v>43</v>
      </c>
      <c r="AT63" s="219">
        <f t="shared" si="43"/>
        <v>5</v>
      </c>
      <c r="AU63" s="125">
        <v>3</v>
      </c>
      <c r="AV63" s="31"/>
      <c r="AW63" s="88"/>
      <c r="AX63" s="88"/>
      <c r="AY63" s="88"/>
      <c r="AZ63" s="88"/>
      <c r="BA63" s="88"/>
      <c r="BB63" s="89"/>
      <c r="BC63" s="11"/>
      <c r="BD63" s="220" t="s">
        <v>57</v>
      </c>
      <c r="BE63" s="128">
        <v>61</v>
      </c>
      <c r="BF63" s="129">
        <v>50</v>
      </c>
      <c r="BG63" s="219">
        <f t="shared" si="44"/>
        <v>11</v>
      </c>
      <c r="BH63" s="125">
        <v>3</v>
      </c>
      <c r="BI63" s="288"/>
      <c r="BJ63" s="88"/>
      <c r="BK63" s="88"/>
      <c r="BL63" s="88"/>
      <c r="BM63" s="88"/>
      <c r="BN63" s="88"/>
      <c r="BO63" s="89"/>
      <c r="BP63" s="547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</row>
    <row r="64" spans="1:81" ht="15.75">
      <c r="A64" s="6">
        <v>62</v>
      </c>
      <c r="B64" s="220" t="s">
        <v>105</v>
      </c>
      <c r="C64" s="2">
        <v>22</v>
      </c>
      <c r="D64" s="220" t="s">
        <v>66</v>
      </c>
      <c r="E64" s="128">
        <v>13</v>
      </c>
      <c r="F64" s="129">
        <v>7</v>
      </c>
      <c r="G64" s="219">
        <f t="shared" si="40"/>
        <v>6</v>
      </c>
      <c r="H64" s="125">
        <v>1</v>
      </c>
      <c r="I64" s="31"/>
      <c r="J64" s="126"/>
      <c r="K64" s="126"/>
      <c r="L64" s="126"/>
      <c r="M64" s="126"/>
      <c r="N64" s="126"/>
      <c r="O64" s="127"/>
      <c r="P64" s="11"/>
      <c r="Q64" s="220" t="s">
        <v>42</v>
      </c>
      <c r="R64" s="128">
        <v>22</v>
      </c>
      <c r="S64" s="129">
        <v>13</v>
      </c>
      <c r="T64" s="219">
        <f t="shared" si="41"/>
        <v>9</v>
      </c>
      <c r="U64" s="125">
        <v>1</v>
      </c>
      <c r="V64" s="31"/>
      <c r="W64" s="130"/>
      <c r="X64" s="130"/>
      <c r="Y64" s="130"/>
      <c r="Z64" s="130"/>
      <c r="AA64" s="130"/>
      <c r="AB64" s="131"/>
      <c r="AC64" s="11"/>
      <c r="AD64" s="220" t="s">
        <v>46</v>
      </c>
      <c r="AE64" s="128">
        <v>33</v>
      </c>
      <c r="AF64" s="129">
        <v>27</v>
      </c>
      <c r="AG64" s="219">
        <f t="shared" si="42"/>
        <v>6</v>
      </c>
      <c r="AH64" s="125">
        <v>2</v>
      </c>
      <c r="AI64" s="31"/>
      <c r="AJ64" s="88"/>
      <c r="AK64" s="88"/>
      <c r="AL64" s="88"/>
      <c r="AM64" s="88"/>
      <c r="AN64" s="88"/>
      <c r="AO64" s="89"/>
      <c r="AP64" s="11"/>
      <c r="AQ64" s="220" t="s">
        <v>37</v>
      </c>
      <c r="AR64" s="128">
        <v>51</v>
      </c>
      <c r="AS64" s="129">
        <v>47</v>
      </c>
      <c r="AT64" s="219">
        <f t="shared" si="43"/>
        <v>4</v>
      </c>
      <c r="AU64" s="125">
        <v>3</v>
      </c>
      <c r="AV64" s="31"/>
      <c r="AW64" s="88"/>
      <c r="AX64" s="88"/>
      <c r="AY64" s="88"/>
      <c r="AZ64" s="88"/>
      <c r="BA64" s="88"/>
      <c r="BB64" s="89"/>
      <c r="BC64" s="11"/>
      <c r="BD64" s="220" t="s">
        <v>77</v>
      </c>
      <c r="BE64" s="128">
        <v>53</v>
      </c>
      <c r="BF64" s="129">
        <v>42</v>
      </c>
      <c r="BG64" s="219">
        <f t="shared" si="44"/>
        <v>11</v>
      </c>
      <c r="BH64" s="125">
        <v>3</v>
      </c>
      <c r="BI64" s="288"/>
      <c r="BJ64" s="88"/>
      <c r="BK64" s="88"/>
      <c r="BL64" s="88"/>
      <c r="BM64" s="88"/>
      <c r="BN64" s="88"/>
      <c r="BO64" s="89"/>
      <c r="BP64" s="547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</row>
    <row r="65" spans="1:81" ht="15.75">
      <c r="A65" s="6">
        <v>63</v>
      </c>
      <c r="B65" s="220" t="s">
        <v>82</v>
      </c>
      <c r="C65" s="2">
        <v>23</v>
      </c>
      <c r="D65" s="220" t="s">
        <v>92</v>
      </c>
      <c r="E65" s="128">
        <v>13</v>
      </c>
      <c r="F65" s="129">
        <v>7</v>
      </c>
      <c r="G65" s="219">
        <f t="shared" si="40"/>
        <v>6</v>
      </c>
      <c r="H65" s="125">
        <v>1</v>
      </c>
      <c r="I65" s="31"/>
      <c r="J65" s="126"/>
      <c r="K65" s="126"/>
      <c r="L65" s="126"/>
      <c r="M65" s="126"/>
      <c r="N65" s="126"/>
      <c r="O65" s="127"/>
      <c r="P65" s="11"/>
      <c r="Q65" s="220" t="s">
        <v>44</v>
      </c>
      <c r="R65" s="128">
        <v>24</v>
      </c>
      <c r="S65" s="129">
        <v>15</v>
      </c>
      <c r="T65" s="219">
        <f t="shared" si="41"/>
        <v>9</v>
      </c>
      <c r="U65" s="125">
        <v>1</v>
      </c>
      <c r="V65" s="31"/>
      <c r="W65" s="130"/>
      <c r="X65" s="130"/>
      <c r="Y65" s="130"/>
      <c r="Z65" s="130"/>
      <c r="AA65" s="130"/>
      <c r="AB65" s="131"/>
      <c r="AC65" s="11"/>
      <c r="AD65" s="220" t="s">
        <v>88</v>
      </c>
      <c r="AE65" s="128">
        <v>32</v>
      </c>
      <c r="AF65" s="129">
        <v>27</v>
      </c>
      <c r="AG65" s="219">
        <f t="shared" si="42"/>
        <v>5</v>
      </c>
      <c r="AH65" s="125">
        <v>2</v>
      </c>
      <c r="AI65" s="31"/>
      <c r="AJ65" s="88"/>
      <c r="AK65" s="88"/>
      <c r="AL65" s="88"/>
      <c r="AM65" s="88"/>
      <c r="AN65" s="88"/>
      <c r="AO65" s="89"/>
      <c r="AP65" s="11"/>
      <c r="AQ65" s="220" t="s">
        <v>66</v>
      </c>
      <c r="AR65" s="128">
        <v>45</v>
      </c>
      <c r="AS65" s="129">
        <v>45</v>
      </c>
      <c r="AT65" s="219">
        <f t="shared" si="43"/>
        <v>0</v>
      </c>
      <c r="AU65" s="125">
        <v>3</v>
      </c>
      <c r="AV65" s="31"/>
      <c r="AW65" s="88"/>
      <c r="AX65" s="88"/>
      <c r="AY65" s="88"/>
      <c r="AZ65" s="88"/>
      <c r="BA65" s="88"/>
      <c r="BB65" s="89"/>
      <c r="BC65" s="11"/>
      <c r="BD65" s="220" t="s">
        <v>38</v>
      </c>
      <c r="BE65" s="128">
        <v>50</v>
      </c>
      <c r="BF65" s="129">
        <v>39</v>
      </c>
      <c r="BG65" s="219">
        <f t="shared" si="44"/>
        <v>11</v>
      </c>
      <c r="BH65" s="125">
        <v>3</v>
      </c>
      <c r="BI65" s="288"/>
      <c r="BJ65" s="88"/>
      <c r="BK65" s="88"/>
      <c r="BL65" s="88"/>
      <c r="BM65" s="88"/>
      <c r="BN65" s="88"/>
      <c r="BO65" s="89"/>
      <c r="BP65" s="547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</row>
    <row r="66" spans="1:81" ht="15.75">
      <c r="A66" s="6">
        <v>64</v>
      </c>
      <c r="B66" s="220" t="s">
        <v>83</v>
      </c>
      <c r="C66" s="2">
        <v>24</v>
      </c>
      <c r="D66" s="220" t="s">
        <v>94</v>
      </c>
      <c r="E66" s="128">
        <v>13</v>
      </c>
      <c r="F66" s="129">
        <v>8</v>
      </c>
      <c r="G66" s="219">
        <f t="shared" si="40"/>
        <v>5</v>
      </c>
      <c r="H66" s="125">
        <v>1</v>
      </c>
      <c r="I66" s="31"/>
      <c r="J66" s="126"/>
      <c r="K66" s="126"/>
      <c r="L66" s="126"/>
      <c r="M66" s="126"/>
      <c r="N66" s="126"/>
      <c r="O66" s="127"/>
      <c r="P66" s="11"/>
      <c r="Q66" s="220" t="s">
        <v>47</v>
      </c>
      <c r="R66" s="128">
        <v>25</v>
      </c>
      <c r="S66" s="129">
        <v>18</v>
      </c>
      <c r="T66" s="219">
        <f t="shared" si="41"/>
        <v>7</v>
      </c>
      <c r="U66" s="125">
        <v>1</v>
      </c>
      <c r="V66" s="31"/>
      <c r="W66" s="130"/>
      <c r="X66" s="130"/>
      <c r="Y66" s="130"/>
      <c r="Z66" s="130"/>
      <c r="AA66" s="130"/>
      <c r="AB66" s="131"/>
      <c r="AC66" s="11"/>
      <c r="AD66" s="220" t="s">
        <v>38</v>
      </c>
      <c r="AE66" s="128">
        <v>31</v>
      </c>
      <c r="AF66" s="129">
        <v>26</v>
      </c>
      <c r="AG66" s="219">
        <f t="shared" si="42"/>
        <v>5</v>
      </c>
      <c r="AH66" s="125">
        <v>2</v>
      </c>
      <c r="AI66" s="31"/>
      <c r="AJ66" s="88"/>
      <c r="AK66" s="88"/>
      <c r="AL66" s="88"/>
      <c r="AM66" s="88"/>
      <c r="AN66" s="88"/>
      <c r="AO66" s="89"/>
      <c r="AP66" s="11"/>
      <c r="AQ66" s="220" t="s">
        <v>75</v>
      </c>
      <c r="AR66" s="128">
        <v>45</v>
      </c>
      <c r="AS66" s="129">
        <v>36</v>
      </c>
      <c r="AT66" s="219">
        <f t="shared" si="43"/>
        <v>9</v>
      </c>
      <c r="AU66" s="125">
        <v>2</v>
      </c>
      <c r="AV66" s="31"/>
      <c r="AW66" s="88"/>
      <c r="AX66" s="88"/>
      <c r="AY66" s="88"/>
      <c r="AZ66" s="88"/>
      <c r="BA66" s="88"/>
      <c r="BB66" s="89"/>
      <c r="BC66" s="11"/>
      <c r="BD66" s="220" t="s">
        <v>52</v>
      </c>
      <c r="BE66" s="128">
        <v>58</v>
      </c>
      <c r="BF66" s="129">
        <v>48</v>
      </c>
      <c r="BG66" s="219">
        <f t="shared" si="44"/>
        <v>10</v>
      </c>
      <c r="BH66" s="125">
        <v>3</v>
      </c>
      <c r="BI66" s="288"/>
      <c r="BJ66" s="88"/>
      <c r="BK66" s="88"/>
      <c r="BL66" s="88"/>
      <c r="BM66" s="88"/>
      <c r="BN66" s="88"/>
      <c r="BO66" s="89"/>
      <c r="BP66" s="547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</row>
    <row r="67" spans="1:81" ht="15.75">
      <c r="A67" s="6">
        <v>65</v>
      </c>
      <c r="B67" s="220" t="s">
        <v>84</v>
      </c>
      <c r="C67" s="2">
        <v>25</v>
      </c>
      <c r="D67" s="220" t="s">
        <v>52</v>
      </c>
      <c r="E67" s="128">
        <v>13</v>
      </c>
      <c r="F67" s="129">
        <v>8</v>
      </c>
      <c r="G67" s="219">
        <f t="shared" si="40"/>
        <v>5</v>
      </c>
      <c r="H67" s="125">
        <v>1</v>
      </c>
      <c r="I67" s="31"/>
      <c r="J67" s="126"/>
      <c r="K67" s="126"/>
      <c r="L67" s="126"/>
      <c r="M67" s="126"/>
      <c r="N67" s="126"/>
      <c r="O67" s="127"/>
      <c r="P67" s="11"/>
      <c r="Q67" s="220" t="s">
        <v>79</v>
      </c>
      <c r="R67" s="128">
        <v>21</v>
      </c>
      <c r="S67" s="129">
        <v>15</v>
      </c>
      <c r="T67" s="219">
        <f t="shared" si="41"/>
        <v>6</v>
      </c>
      <c r="U67" s="125">
        <v>1</v>
      </c>
      <c r="V67" s="31"/>
      <c r="W67" s="130"/>
      <c r="X67" s="130"/>
      <c r="Y67" s="130"/>
      <c r="Z67" s="130"/>
      <c r="AA67" s="130"/>
      <c r="AB67" s="131"/>
      <c r="AC67" s="11"/>
      <c r="AD67" s="220" t="s">
        <v>53</v>
      </c>
      <c r="AE67" s="128">
        <v>35</v>
      </c>
      <c r="AF67" s="129">
        <v>31</v>
      </c>
      <c r="AG67" s="219">
        <f t="shared" si="42"/>
        <v>4</v>
      </c>
      <c r="AH67" s="125">
        <v>2</v>
      </c>
      <c r="AI67" s="31"/>
      <c r="AJ67" s="88"/>
      <c r="AK67" s="88"/>
      <c r="AL67" s="88"/>
      <c r="AM67" s="88"/>
      <c r="AN67" s="88"/>
      <c r="AO67" s="89"/>
      <c r="AP67" s="11"/>
      <c r="AQ67" s="220" t="s">
        <v>81</v>
      </c>
      <c r="AR67" s="128">
        <v>46</v>
      </c>
      <c r="AS67" s="129">
        <v>37</v>
      </c>
      <c r="AT67" s="219">
        <f t="shared" si="43"/>
        <v>9</v>
      </c>
      <c r="AU67" s="125">
        <v>2</v>
      </c>
      <c r="AV67" s="31"/>
      <c r="AW67" s="88"/>
      <c r="AX67" s="88"/>
      <c r="AY67" s="88"/>
      <c r="AZ67" s="88"/>
      <c r="BA67" s="88"/>
      <c r="BB67" s="89"/>
      <c r="BC67" s="11"/>
      <c r="BD67" s="220" t="s">
        <v>47</v>
      </c>
      <c r="BE67" s="128">
        <v>51</v>
      </c>
      <c r="BF67" s="129">
        <v>43</v>
      </c>
      <c r="BG67" s="219">
        <f t="shared" si="44"/>
        <v>8</v>
      </c>
      <c r="BH67" s="125">
        <v>3</v>
      </c>
      <c r="BI67" s="288"/>
      <c r="BJ67" s="88"/>
      <c r="BK67" s="88"/>
      <c r="BL67" s="88"/>
      <c r="BM67" s="88"/>
      <c r="BN67" s="88"/>
      <c r="BO67" s="89"/>
      <c r="BP67" s="547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</row>
    <row r="68" spans="1:81" ht="15.75">
      <c r="A68" s="6">
        <v>66</v>
      </c>
      <c r="B68" s="220" t="s">
        <v>85</v>
      </c>
      <c r="C68" s="2">
        <v>26</v>
      </c>
      <c r="D68" s="220" t="s">
        <v>62</v>
      </c>
      <c r="E68" s="128">
        <v>13</v>
      </c>
      <c r="F68" s="129">
        <v>8</v>
      </c>
      <c r="G68" s="219">
        <f t="shared" si="40"/>
        <v>5</v>
      </c>
      <c r="H68" s="125">
        <v>1</v>
      </c>
      <c r="I68" s="31"/>
      <c r="J68" s="126"/>
      <c r="K68" s="126"/>
      <c r="L68" s="126"/>
      <c r="M68" s="126"/>
      <c r="N68" s="126"/>
      <c r="O68" s="127"/>
      <c r="P68" s="11"/>
      <c r="Q68" s="220" t="s">
        <v>92</v>
      </c>
      <c r="R68" s="128">
        <v>24</v>
      </c>
      <c r="S68" s="129">
        <v>20</v>
      </c>
      <c r="T68" s="219">
        <f t="shared" si="41"/>
        <v>4</v>
      </c>
      <c r="U68" s="125">
        <v>1</v>
      </c>
      <c r="V68" s="31"/>
      <c r="W68" s="130"/>
      <c r="X68" s="130"/>
      <c r="Y68" s="130"/>
      <c r="Z68" s="130"/>
      <c r="AA68" s="130"/>
      <c r="AB68" s="131"/>
      <c r="AC68" s="11"/>
      <c r="AD68" s="220" t="s">
        <v>62</v>
      </c>
      <c r="AE68" s="128">
        <v>35</v>
      </c>
      <c r="AF68" s="129">
        <v>31</v>
      </c>
      <c r="AG68" s="219">
        <f t="shared" si="42"/>
        <v>4</v>
      </c>
      <c r="AH68" s="125">
        <v>2</v>
      </c>
      <c r="AI68" s="31"/>
      <c r="AJ68" s="88"/>
      <c r="AK68" s="88"/>
      <c r="AL68" s="88"/>
      <c r="AM68" s="88"/>
      <c r="AN68" s="88"/>
      <c r="AO68" s="89"/>
      <c r="AP68" s="11"/>
      <c r="AQ68" s="220" t="s">
        <v>59</v>
      </c>
      <c r="AR68" s="128">
        <v>44</v>
      </c>
      <c r="AS68" s="129">
        <v>36</v>
      </c>
      <c r="AT68" s="219">
        <f t="shared" si="43"/>
        <v>8</v>
      </c>
      <c r="AU68" s="125">
        <v>2</v>
      </c>
      <c r="AV68" s="31"/>
      <c r="AW68" s="88"/>
      <c r="AX68" s="88"/>
      <c r="AY68" s="88"/>
      <c r="AZ68" s="88"/>
      <c r="BA68" s="88"/>
      <c r="BB68" s="89"/>
      <c r="BC68" s="11"/>
      <c r="BD68" s="220" t="s">
        <v>53</v>
      </c>
      <c r="BE68" s="128">
        <v>57</v>
      </c>
      <c r="BF68" s="129">
        <v>50</v>
      </c>
      <c r="BG68" s="219">
        <f t="shared" si="44"/>
        <v>7</v>
      </c>
      <c r="BH68" s="125">
        <v>3</v>
      </c>
      <c r="BI68" s="288"/>
      <c r="BJ68" s="88"/>
      <c r="BK68" s="88"/>
      <c r="BL68" s="88"/>
      <c r="BM68" s="88"/>
      <c r="BN68" s="88"/>
      <c r="BO68" s="89"/>
      <c r="BP68" s="547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</row>
    <row r="69" spans="1:81" ht="15.75">
      <c r="A69" s="6">
        <v>67</v>
      </c>
      <c r="B69" s="220" t="s">
        <v>86</v>
      </c>
      <c r="C69" s="2">
        <v>27</v>
      </c>
      <c r="D69" s="220" t="s">
        <v>40</v>
      </c>
      <c r="E69" s="128">
        <v>13</v>
      </c>
      <c r="F69" s="129">
        <v>9</v>
      </c>
      <c r="G69" s="219">
        <f t="shared" si="40"/>
        <v>4</v>
      </c>
      <c r="H69" s="125">
        <v>1</v>
      </c>
      <c r="I69" s="31"/>
      <c r="J69" s="126"/>
      <c r="K69" s="126"/>
      <c r="L69" s="126"/>
      <c r="M69" s="126"/>
      <c r="N69" s="126"/>
      <c r="O69" s="127"/>
      <c r="P69" s="11"/>
      <c r="Q69" s="220" t="s">
        <v>61</v>
      </c>
      <c r="R69" s="128">
        <v>21</v>
      </c>
      <c r="S69" s="129">
        <v>17</v>
      </c>
      <c r="T69" s="219">
        <f t="shared" si="41"/>
        <v>4</v>
      </c>
      <c r="U69" s="125">
        <v>1</v>
      </c>
      <c r="V69" s="31"/>
      <c r="W69" s="130"/>
      <c r="X69" s="130"/>
      <c r="Y69" s="130"/>
      <c r="Z69" s="130"/>
      <c r="AA69" s="130"/>
      <c r="AB69" s="131"/>
      <c r="AC69" s="11"/>
      <c r="AD69" s="220" t="s">
        <v>77</v>
      </c>
      <c r="AE69" s="128">
        <v>33</v>
      </c>
      <c r="AF69" s="129">
        <v>30</v>
      </c>
      <c r="AG69" s="219">
        <f t="shared" si="42"/>
        <v>3</v>
      </c>
      <c r="AH69" s="125">
        <v>2</v>
      </c>
      <c r="AI69" s="31"/>
      <c r="AJ69" s="88"/>
      <c r="AK69" s="88"/>
      <c r="AL69" s="88"/>
      <c r="AM69" s="88"/>
      <c r="AN69" s="88"/>
      <c r="AO69" s="89"/>
      <c r="AP69" s="11"/>
      <c r="AQ69" s="220" t="s">
        <v>27</v>
      </c>
      <c r="AR69" s="128">
        <v>45</v>
      </c>
      <c r="AS69" s="129">
        <v>38</v>
      </c>
      <c r="AT69" s="219">
        <f t="shared" si="43"/>
        <v>7</v>
      </c>
      <c r="AU69" s="125">
        <v>2</v>
      </c>
      <c r="AV69" s="31"/>
      <c r="AW69" s="88"/>
      <c r="AX69" s="88"/>
      <c r="AY69" s="88"/>
      <c r="AZ69" s="88"/>
      <c r="BA69" s="88"/>
      <c r="BB69" s="89"/>
      <c r="BC69" s="11"/>
      <c r="BD69" s="220" t="s">
        <v>62</v>
      </c>
      <c r="BE69" s="128">
        <v>54</v>
      </c>
      <c r="BF69" s="129">
        <v>47</v>
      </c>
      <c r="BG69" s="219">
        <f t="shared" si="44"/>
        <v>7</v>
      </c>
      <c r="BH69" s="125">
        <v>3</v>
      </c>
      <c r="BI69" s="288"/>
      <c r="BJ69" s="88"/>
      <c r="BK69" s="88"/>
      <c r="BL69" s="88"/>
      <c r="BM69" s="88"/>
      <c r="BN69" s="88"/>
      <c r="BO69" s="89"/>
      <c r="BP69" s="547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</row>
    <row r="70" spans="1:81" ht="15.75">
      <c r="A70" s="6">
        <v>68</v>
      </c>
      <c r="B70" s="220" t="s">
        <v>87</v>
      </c>
      <c r="C70" s="2">
        <v>28</v>
      </c>
      <c r="D70" s="220" t="s">
        <v>64</v>
      </c>
      <c r="E70" s="128">
        <v>13</v>
      </c>
      <c r="F70" s="129">
        <v>9</v>
      </c>
      <c r="G70" s="219">
        <f t="shared" si="40"/>
        <v>4</v>
      </c>
      <c r="H70" s="125">
        <v>1</v>
      </c>
      <c r="I70" s="31"/>
      <c r="J70" s="126"/>
      <c r="K70" s="126"/>
      <c r="L70" s="126"/>
      <c r="M70" s="126"/>
      <c r="N70" s="126"/>
      <c r="O70" s="127"/>
      <c r="P70" s="11"/>
      <c r="Q70" s="220" t="s">
        <v>70</v>
      </c>
      <c r="R70" s="128">
        <v>19</v>
      </c>
      <c r="S70" s="129">
        <v>16</v>
      </c>
      <c r="T70" s="219">
        <f t="shared" si="41"/>
        <v>3</v>
      </c>
      <c r="U70" s="125">
        <v>1</v>
      </c>
      <c r="V70" s="31"/>
      <c r="W70" s="130"/>
      <c r="X70" s="130"/>
      <c r="Y70" s="130"/>
      <c r="Z70" s="130"/>
      <c r="AA70" s="130"/>
      <c r="AB70" s="131"/>
      <c r="AC70" s="11"/>
      <c r="AD70" s="220" t="s">
        <v>37</v>
      </c>
      <c r="AE70" s="128">
        <v>38</v>
      </c>
      <c r="AF70" s="129">
        <v>35</v>
      </c>
      <c r="AG70" s="219">
        <f t="shared" si="42"/>
        <v>3</v>
      </c>
      <c r="AH70" s="125">
        <v>2</v>
      </c>
      <c r="AI70" s="31"/>
      <c r="AJ70" s="88"/>
      <c r="AK70" s="88"/>
      <c r="AL70" s="88"/>
      <c r="AM70" s="88"/>
      <c r="AN70" s="88"/>
      <c r="AO70" s="89"/>
      <c r="AP70" s="11"/>
      <c r="AQ70" s="220" t="s">
        <v>36</v>
      </c>
      <c r="AR70" s="128">
        <v>49</v>
      </c>
      <c r="AS70" s="129">
        <v>43</v>
      </c>
      <c r="AT70" s="219">
        <f t="shared" si="43"/>
        <v>6</v>
      </c>
      <c r="AU70" s="125">
        <v>2</v>
      </c>
      <c r="AV70" s="31"/>
      <c r="AW70" s="88"/>
      <c r="AX70" s="88"/>
      <c r="AY70" s="88"/>
      <c r="AZ70" s="88"/>
      <c r="BA70" s="88"/>
      <c r="BB70" s="89"/>
      <c r="BC70" s="11"/>
      <c r="BD70" s="220" t="s">
        <v>87</v>
      </c>
      <c r="BE70" s="128">
        <v>61</v>
      </c>
      <c r="BF70" s="129">
        <v>55</v>
      </c>
      <c r="BG70" s="219">
        <f t="shared" si="44"/>
        <v>6</v>
      </c>
      <c r="BH70" s="125">
        <v>3</v>
      </c>
      <c r="BI70" s="288"/>
      <c r="BJ70" s="88"/>
      <c r="BK70" s="88"/>
      <c r="BL70" s="88"/>
      <c r="BM70" s="88"/>
      <c r="BN70" s="88"/>
      <c r="BO70" s="89"/>
      <c r="BP70" s="547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</row>
    <row r="71" spans="1:81" ht="15.75">
      <c r="A71" s="6">
        <v>69</v>
      </c>
      <c r="B71" s="220" t="s">
        <v>88</v>
      </c>
      <c r="C71" s="2">
        <v>29</v>
      </c>
      <c r="D71" s="220" t="s">
        <v>82</v>
      </c>
      <c r="E71" s="128">
        <v>13</v>
      </c>
      <c r="F71" s="129">
        <v>9</v>
      </c>
      <c r="G71" s="219">
        <f t="shared" si="40"/>
        <v>4</v>
      </c>
      <c r="H71" s="125">
        <v>1</v>
      </c>
      <c r="I71" s="31"/>
      <c r="J71" s="126"/>
      <c r="K71" s="126"/>
      <c r="L71" s="126"/>
      <c r="M71" s="126"/>
      <c r="N71" s="126"/>
      <c r="O71" s="127"/>
      <c r="P71" s="11"/>
      <c r="Q71" s="220" t="s">
        <v>91</v>
      </c>
      <c r="R71" s="128">
        <v>19</v>
      </c>
      <c r="S71" s="129">
        <v>17</v>
      </c>
      <c r="T71" s="219">
        <f t="shared" si="41"/>
        <v>2</v>
      </c>
      <c r="U71" s="125">
        <v>1</v>
      </c>
      <c r="V71" s="31"/>
      <c r="W71" s="130"/>
      <c r="X71" s="130"/>
      <c r="Y71" s="130"/>
      <c r="Z71" s="130"/>
      <c r="AA71" s="130"/>
      <c r="AB71" s="131"/>
      <c r="AC71" s="11"/>
      <c r="AD71" s="220" t="s">
        <v>93</v>
      </c>
      <c r="AE71" s="128">
        <v>33</v>
      </c>
      <c r="AF71" s="129">
        <v>30</v>
      </c>
      <c r="AG71" s="219">
        <f t="shared" si="42"/>
        <v>3</v>
      </c>
      <c r="AH71" s="125">
        <v>2</v>
      </c>
      <c r="AI71" s="31"/>
      <c r="AJ71" s="88"/>
      <c r="AK71" s="88"/>
      <c r="AL71" s="88"/>
      <c r="AM71" s="88"/>
      <c r="AN71" s="88"/>
      <c r="AO71" s="89"/>
      <c r="AP71" s="11"/>
      <c r="AQ71" s="220" t="s">
        <v>57</v>
      </c>
      <c r="AR71" s="128">
        <v>48</v>
      </c>
      <c r="AS71" s="129">
        <v>42</v>
      </c>
      <c r="AT71" s="219">
        <f t="shared" si="43"/>
        <v>6</v>
      </c>
      <c r="AU71" s="125">
        <v>2</v>
      </c>
      <c r="AV71" s="31"/>
      <c r="AW71" s="88"/>
      <c r="AX71" s="88"/>
      <c r="AY71" s="88"/>
      <c r="AZ71" s="88"/>
      <c r="BA71" s="88"/>
      <c r="BB71" s="89"/>
      <c r="BC71" s="11"/>
      <c r="BD71" s="220" t="s">
        <v>82</v>
      </c>
      <c r="BE71" s="128">
        <v>52</v>
      </c>
      <c r="BF71" s="129">
        <v>47</v>
      </c>
      <c r="BG71" s="219">
        <f t="shared" si="44"/>
        <v>5</v>
      </c>
      <c r="BH71" s="125">
        <v>3</v>
      </c>
      <c r="BI71" s="288"/>
      <c r="BJ71" s="88"/>
      <c r="BK71" s="88"/>
      <c r="BL71" s="88"/>
      <c r="BM71" s="88"/>
      <c r="BN71" s="88"/>
      <c r="BO71" s="89"/>
      <c r="BP71" s="547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</row>
    <row r="72" spans="1:81" ht="15.75">
      <c r="A72" s="6">
        <v>70</v>
      </c>
      <c r="B72" s="220" t="s">
        <v>89</v>
      </c>
      <c r="C72" s="2">
        <v>30</v>
      </c>
      <c r="D72" s="220" t="s">
        <v>26</v>
      </c>
      <c r="E72" s="128">
        <v>13</v>
      </c>
      <c r="F72" s="129">
        <v>10</v>
      </c>
      <c r="G72" s="219">
        <f t="shared" si="40"/>
        <v>3</v>
      </c>
      <c r="H72" s="125">
        <v>1</v>
      </c>
      <c r="I72" s="31"/>
      <c r="J72" s="126"/>
      <c r="K72" s="126"/>
      <c r="L72" s="126"/>
      <c r="M72" s="126"/>
      <c r="N72" s="126"/>
      <c r="O72" s="127"/>
      <c r="P72" s="11"/>
      <c r="Q72" s="220" t="s">
        <v>88</v>
      </c>
      <c r="R72" s="128">
        <v>21</v>
      </c>
      <c r="S72" s="129">
        <v>19</v>
      </c>
      <c r="T72" s="219">
        <f t="shared" si="41"/>
        <v>2</v>
      </c>
      <c r="U72" s="125">
        <v>1</v>
      </c>
      <c r="V72" s="31"/>
      <c r="W72" s="130"/>
      <c r="X72" s="130"/>
      <c r="Y72" s="130"/>
      <c r="Z72" s="130"/>
      <c r="AA72" s="130"/>
      <c r="AB72" s="131"/>
      <c r="AC72" s="11"/>
      <c r="AD72" s="220" t="s">
        <v>69</v>
      </c>
      <c r="AE72" s="128">
        <v>29</v>
      </c>
      <c r="AF72" s="129">
        <v>26</v>
      </c>
      <c r="AG72" s="219">
        <f t="shared" si="42"/>
        <v>3</v>
      </c>
      <c r="AH72" s="125">
        <v>2</v>
      </c>
      <c r="AI72" s="31"/>
      <c r="AJ72" s="88"/>
      <c r="AK72" s="88"/>
      <c r="AL72" s="88"/>
      <c r="AM72" s="88"/>
      <c r="AN72" s="88"/>
      <c r="AO72" s="89"/>
      <c r="AP72" s="11"/>
      <c r="AQ72" s="220" t="s">
        <v>92</v>
      </c>
      <c r="AR72" s="128">
        <v>47</v>
      </c>
      <c r="AS72" s="129">
        <v>42</v>
      </c>
      <c r="AT72" s="219">
        <f t="shared" si="43"/>
        <v>5</v>
      </c>
      <c r="AU72" s="125">
        <v>2</v>
      </c>
      <c r="AV72" s="31"/>
      <c r="AW72" s="88"/>
      <c r="AX72" s="88"/>
      <c r="AY72" s="88"/>
      <c r="AZ72" s="88"/>
      <c r="BA72" s="88"/>
      <c r="BB72" s="89"/>
      <c r="BC72" s="11"/>
      <c r="BD72" s="220" t="s">
        <v>26</v>
      </c>
      <c r="BE72" s="128">
        <v>53</v>
      </c>
      <c r="BF72" s="129">
        <v>49</v>
      </c>
      <c r="BG72" s="219">
        <f t="shared" si="44"/>
        <v>4</v>
      </c>
      <c r="BH72" s="125">
        <v>3</v>
      </c>
      <c r="BI72" s="288"/>
      <c r="BJ72" s="88"/>
      <c r="BK72" s="88"/>
      <c r="BL72" s="88"/>
      <c r="BM72" s="88"/>
      <c r="BN72" s="88"/>
      <c r="BO72" s="89"/>
      <c r="BP72" s="547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</row>
    <row r="73" spans="1:81" ht="15.75">
      <c r="A73" s="6">
        <v>71</v>
      </c>
      <c r="B73" s="220" t="s">
        <v>90</v>
      </c>
      <c r="C73" s="2">
        <v>31</v>
      </c>
      <c r="D73" s="220" t="s">
        <v>105</v>
      </c>
      <c r="E73" s="128">
        <v>13</v>
      </c>
      <c r="F73" s="129">
        <v>10</v>
      </c>
      <c r="G73" s="219">
        <f t="shared" si="40"/>
        <v>3</v>
      </c>
      <c r="H73" s="125">
        <v>1</v>
      </c>
      <c r="I73" s="31"/>
      <c r="J73" s="126"/>
      <c r="K73" s="126"/>
      <c r="L73" s="126"/>
      <c r="M73" s="126"/>
      <c r="N73" s="126"/>
      <c r="O73" s="127"/>
      <c r="P73" s="11"/>
      <c r="Q73" s="220" t="s">
        <v>53</v>
      </c>
      <c r="R73" s="128">
        <v>22</v>
      </c>
      <c r="S73" s="129">
        <v>20</v>
      </c>
      <c r="T73" s="219">
        <f t="shared" si="41"/>
        <v>2</v>
      </c>
      <c r="U73" s="125">
        <v>1</v>
      </c>
      <c r="V73" s="31"/>
      <c r="W73" s="130"/>
      <c r="X73" s="130"/>
      <c r="Y73" s="130"/>
      <c r="Z73" s="130"/>
      <c r="AA73" s="130"/>
      <c r="AB73" s="131"/>
      <c r="AC73" s="11"/>
      <c r="AD73" s="220" t="s">
        <v>55</v>
      </c>
      <c r="AE73" s="128">
        <v>29</v>
      </c>
      <c r="AF73" s="129">
        <v>29</v>
      </c>
      <c r="AG73" s="219">
        <f t="shared" si="42"/>
        <v>0</v>
      </c>
      <c r="AH73" s="125">
        <v>2</v>
      </c>
      <c r="AI73" s="31"/>
      <c r="AJ73" s="88"/>
      <c r="AK73" s="88"/>
      <c r="AL73" s="88"/>
      <c r="AM73" s="88"/>
      <c r="AN73" s="88"/>
      <c r="AO73" s="89"/>
      <c r="AP73" s="11"/>
      <c r="AQ73" s="220" t="s">
        <v>73</v>
      </c>
      <c r="AR73" s="128">
        <v>42</v>
      </c>
      <c r="AS73" s="129">
        <v>38</v>
      </c>
      <c r="AT73" s="219">
        <f t="shared" si="43"/>
        <v>4</v>
      </c>
      <c r="AU73" s="125">
        <v>2</v>
      </c>
      <c r="AV73" s="31"/>
      <c r="AW73" s="88"/>
      <c r="AX73" s="88"/>
      <c r="AY73" s="88"/>
      <c r="AZ73" s="88"/>
      <c r="BA73" s="88"/>
      <c r="BB73" s="89"/>
      <c r="BC73" s="11"/>
      <c r="BD73" s="220" t="s">
        <v>94</v>
      </c>
      <c r="BE73" s="128">
        <v>49</v>
      </c>
      <c r="BF73" s="129">
        <v>45</v>
      </c>
      <c r="BG73" s="219">
        <f t="shared" si="44"/>
        <v>4</v>
      </c>
      <c r="BH73" s="125">
        <v>3</v>
      </c>
      <c r="BI73" s="288"/>
      <c r="BJ73" s="88"/>
      <c r="BK73" s="88"/>
      <c r="BL73" s="88"/>
      <c r="BM73" s="88"/>
      <c r="BN73" s="88"/>
      <c r="BO73" s="89"/>
      <c r="BP73" s="547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</row>
    <row r="74" spans="1:81" ht="15.75">
      <c r="A74" s="6">
        <v>72</v>
      </c>
      <c r="B74" s="220" t="s">
        <v>91</v>
      </c>
      <c r="C74" s="2">
        <v>32</v>
      </c>
      <c r="D74" s="220" t="s">
        <v>37</v>
      </c>
      <c r="E74" s="128">
        <v>13</v>
      </c>
      <c r="F74" s="129">
        <v>11</v>
      </c>
      <c r="G74" s="219">
        <f t="shared" si="40"/>
        <v>2</v>
      </c>
      <c r="H74" s="125">
        <v>1</v>
      </c>
      <c r="I74" s="31"/>
      <c r="J74" s="126"/>
      <c r="K74" s="126"/>
      <c r="L74" s="126"/>
      <c r="M74" s="126"/>
      <c r="N74" s="126"/>
      <c r="O74" s="127"/>
      <c r="P74" s="11"/>
      <c r="Q74" s="220" t="s">
        <v>87</v>
      </c>
      <c r="R74" s="128">
        <v>24</v>
      </c>
      <c r="S74" s="129">
        <v>22</v>
      </c>
      <c r="T74" s="219">
        <f t="shared" si="41"/>
        <v>2</v>
      </c>
      <c r="U74" s="125">
        <v>1</v>
      </c>
      <c r="V74" s="31"/>
      <c r="W74" s="130"/>
      <c r="X74" s="130"/>
      <c r="Y74" s="130"/>
      <c r="Z74" s="130"/>
      <c r="AA74" s="130"/>
      <c r="AB74" s="131"/>
      <c r="AC74" s="11"/>
      <c r="AD74" s="220" t="s">
        <v>85</v>
      </c>
      <c r="AE74" s="128">
        <v>35</v>
      </c>
      <c r="AF74" s="129">
        <v>35</v>
      </c>
      <c r="AG74" s="219">
        <f t="shared" si="42"/>
        <v>0</v>
      </c>
      <c r="AH74" s="125">
        <v>2</v>
      </c>
      <c r="AI74" s="31"/>
      <c r="AJ74" s="88"/>
      <c r="AK74" s="88"/>
      <c r="AL74" s="88"/>
      <c r="AM74" s="88"/>
      <c r="AN74" s="88"/>
      <c r="AO74" s="89"/>
      <c r="AP74" s="11"/>
      <c r="AQ74" s="220" t="s">
        <v>31</v>
      </c>
      <c r="AR74" s="128">
        <v>38</v>
      </c>
      <c r="AS74" s="129">
        <v>34</v>
      </c>
      <c r="AT74" s="219">
        <f t="shared" si="43"/>
        <v>4</v>
      </c>
      <c r="AU74" s="125">
        <v>2</v>
      </c>
      <c r="AV74" s="31"/>
      <c r="AW74" s="88"/>
      <c r="AX74" s="88"/>
      <c r="AY74" s="88"/>
      <c r="AZ74" s="88"/>
      <c r="BA74" s="88"/>
      <c r="BB74" s="89"/>
      <c r="BC74" s="11"/>
      <c r="BD74" s="220" t="s">
        <v>37</v>
      </c>
      <c r="BE74" s="128">
        <v>63</v>
      </c>
      <c r="BF74" s="129">
        <v>60</v>
      </c>
      <c r="BG74" s="219">
        <f t="shared" si="44"/>
        <v>3</v>
      </c>
      <c r="BH74" s="125">
        <v>3</v>
      </c>
      <c r="BI74" s="288"/>
      <c r="BJ74" s="88"/>
      <c r="BK74" s="88"/>
      <c r="BL74" s="88"/>
      <c r="BM74" s="88"/>
      <c r="BN74" s="88"/>
      <c r="BO74" s="89"/>
      <c r="BP74" s="547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</row>
    <row r="75" spans="1:81" ht="15.75">
      <c r="A75" s="6">
        <v>73</v>
      </c>
      <c r="B75" s="220" t="s">
        <v>92</v>
      </c>
      <c r="C75" s="2">
        <v>33</v>
      </c>
      <c r="D75" s="220" t="s">
        <v>98</v>
      </c>
      <c r="E75" s="128">
        <v>13</v>
      </c>
      <c r="F75" s="129">
        <v>11</v>
      </c>
      <c r="G75" s="219">
        <f aca="true" t="shared" si="45" ref="G75:G106">SUM(E75-F75)</f>
        <v>2</v>
      </c>
      <c r="H75" s="125">
        <v>1</v>
      </c>
      <c r="I75" s="31"/>
      <c r="J75" s="126"/>
      <c r="K75" s="126"/>
      <c r="L75" s="126"/>
      <c r="M75" s="126"/>
      <c r="N75" s="126"/>
      <c r="O75" s="127"/>
      <c r="P75" s="11"/>
      <c r="Q75" s="220" t="s">
        <v>62</v>
      </c>
      <c r="R75" s="128">
        <v>22</v>
      </c>
      <c r="S75" s="129">
        <v>21</v>
      </c>
      <c r="T75" s="219">
        <f aca="true" t="shared" si="46" ref="T75:T106">SUM(R75-S75)</f>
        <v>1</v>
      </c>
      <c r="U75" s="125">
        <v>1</v>
      </c>
      <c r="V75" s="31"/>
      <c r="W75" s="130"/>
      <c r="X75" s="130"/>
      <c r="Y75" s="130"/>
      <c r="Z75" s="130"/>
      <c r="AA75" s="130"/>
      <c r="AB75" s="131"/>
      <c r="AC75" s="11"/>
      <c r="AD75" s="220" t="s">
        <v>26</v>
      </c>
      <c r="AE75" s="128">
        <v>31</v>
      </c>
      <c r="AF75" s="129">
        <v>31</v>
      </c>
      <c r="AG75" s="219">
        <f aca="true" t="shared" si="47" ref="AG75:AG106">SUM(AE75-AF75)</f>
        <v>0</v>
      </c>
      <c r="AH75" s="125">
        <v>2</v>
      </c>
      <c r="AI75" s="31"/>
      <c r="AJ75" s="88"/>
      <c r="AK75" s="88"/>
      <c r="AL75" s="88"/>
      <c r="AM75" s="88"/>
      <c r="AN75" s="88"/>
      <c r="AO75" s="89"/>
      <c r="AP75" s="11"/>
      <c r="AQ75" s="220" t="s">
        <v>87</v>
      </c>
      <c r="AR75" s="128">
        <v>48</v>
      </c>
      <c r="AS75" s="129">
        <v>45</v>
      </c>
      <c r="AT75" s="219">
        <f aca="true" t="shared" si="48" ref="AT75:AT106">SUM(AR75-AS75)</f>
        <v>3</v>
      </c>
      <c r="AU75" s="125">
        <v>2</v>
      </c>
      <c r="AV75" s="31"/>
      <c r="AW75" s="88"/>
      <c r="AX75" s="88"/>
      <c r="AY75" s="88"/>
      <c r="AZ75" s="88"/>
      <c r="BA75" s="88"/>
      <c r="BB75" s="89"/>
      <c r="BC75" s="11"/>
      <c r="BD75" s="220" t="s">
        <v>93</v>
      </c>
      <c r="BE75" s="128">
        <v>54</v>
      </c>
      <c r="BF75" s="129">
        <v>52</v>
      </c>
      <c r="BG75" s="219">
        <f aca="true" t="shared" si="49" ref="BG75:BG106">SUM(BE75-BF75)</f>
        <v>2</v>
      </c>
      <c r="BH75" s="125">
        <v>3</v>
      </c>
      <c r="BI75" s="288"/>
      <c r="BJ75" s="88"/>
      <c r="BK75" s="88"/>
      <c r="BL75" s="88"/>
      <c r="BM75" s="88"/>
      <c r="BN75" s="88"/>
      <c r="BO75" s="89"/>
      <c r="BP75" s="547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</row>
    <row r="76" spans="1:81" ht="15.75">
      <c r="A76" s="6">
        <v>74</v>
      </c>
      <c r="B76" s="220" t="s">
        <v>93</v>
      </c>
      <c r="C76" s="2">
        <v>34</v>
      </c>
      <c r="D76" s="220" t="s">
        <v>85</v>
      </c>
      <c r="E76" s="128">
        <v>13</v>
      </c>
      <c r="F76" s="129">
        <v>11</v>
      </c>
      <c r="G76" s="219">
        <f t="shared" si="45"/>
        <v>2</v>
      </c>
      <c r="H76" s="125">
        <v>1</v>
      </c>
      <c r="I76" s="31"/>
      <c r="J76" s="126"/>
      <c r="K76" s="126"/>
      <c r="L76" s="126"/>
      <c r="M76" s="126"/>
      <c r="N76" s="126"/>
      <c r="O76" s="127"/>
      <c r="P76" s="11"/>
      <c r="Q76" s="220" t="s">
        <v>105</v>
      </c>
      <c r="R76" s="128">
        <v>24</v>
      </c>
      <c r="S76" s="129">
        <v>23</v>
      </c>
      <c r="T76" s="219">
        <f t="shared" si="46"/>
        <v>1</v>
      </c>
      <c r="U76" s="125">
        <v>1</v>
      </c>
      <c r="V76" s="31"/>
      <c r="W76" s="130"/>
      <c r="X76" s="130"/>
      <c r="Y76" s="130"/>
      <c r="Z76" s="130"/>
      <c r="AA76" s="130"/>
      <c r="AB76" s="131"/>
      <c r="AC76" s="11"/>
      <c r="AD76" s="220" t="s">
        <v>94</v>
      </c>
      <c r="AE76" s="128">
        <v>31</v>
      </c>
      <c r="AF76" s="129">
        <v>32</v>
      </c>
      <c r="AG76" s="219">
        <f t="shared" si="47"/>
        <v>-1</v>
      </c>
      <c r="AH76" s="125">
        <v>2</v>
      </c>
      <c r="AI76" s="31"/>
      <c r="AJ76" s="88"/>
      <c r="AK76" s="88"/>
      <c r="AL76" s="88"/>
      <c r="AM76" s="88"/>
      <c r="AN76" s="88"/>
      <c r="AO76" s="89"/>
      <c r="AP76" s="11"/>
      <c r="AQ76" s="220" t="s">
        <v>89</v>
      </c>
      <c r="AR76" s="128">
        <v>38</v>
      </c>
      <c r="AS76" s="129">
        <v>35</v>
      </c>
      <c r="AT76" s="219">
        <f t="shared" si="48"/>
        <v>3</v>
      </c>
      <c r="AU76" s="125">
        <v>2</v>
      </c>
      <c r="AV76" s="31"/>
      <c r="AW76" s="88"/>
      <c r="AX76" s="88"/>
      <c r="AY76" s="88"/>
      <c r="AZ76" s="88"/>
      <c r="BA76" s="88"/>
      <c r="BB76" s="89"/>
      <c r="BC76" s="11"/>
      <c r="BD76" s="220" t="s">
        <v>69</v>
      </c>
      <c r="BE76" s="128">
        <v>51</v>
      </c>
      <c r="BF76" s="129">
        <v>51</v>
      </c>
      <c r="BG76" s="219">
        <f t="shared" si="49"/>
        <v>0</v>
      </c>
      <c r="BH76" s="125">
        <v>3</v>
      </c>
      <c r="BI76" s="288"/>
      <c r="BJ76" s="88"/>
      <c r="BK76" s="88"/>
      <c r="BL76" s="88"/>
      <c r="BM76" s="88"/>
      <c r="BN76" s="88"/>
      <c r="BO76" s="89"/>
      <c r="BP76" s="547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</row>
    <row r="77" spans="1:81" ht="15.75">
      <c r="A77" s="196"/>
      <c r="B77" s="196"/>
      <c r="C77" s="2">
        <v>35</v>
      </c>
      <c r="D77" s="220" t="s">
        <v>86</v>
      </c>
      <c r="E77" s="128">
        <v>13</v>
      </c>
      <c r="F77" s="129">
        <v>11</v>
      </c>
      <c r="G77" s="219">
        <f t="shared" si="45"/>
        <v>2</v>
      </c>
      <c r="H77" s="125">
        <v>1</v>
      </c>
      <c r="I77" s="31"/>
      <c r="J77" s="126"/>
      <c r="K77" s="126"/>
      <c r="L77" s="126"/>
      <c r="M77" s="126"/>
      <c r="N77" s="126"/>
      <c r="O77" s="127"/>
      <c r="P77" s="11"/>
      <c r="Q77" s="220" t="s">
        <v>36</v>
      </c>
      <c r="R77" s="128">
        <v>24</v>
      </c>
      <c r="S77" s="129">
        <v>23</v>
      </c>
      <c r="T77" s="219">
        <f t="shared" si="46"/>
        <v>1</v>
      </c>
      <c r="U77" s="125">
        <v>1</v>
      </c>
      <c r="V77" s="31"/>
      <c r="W77" s="130"/>
      <c r="X77" s="130"/>
      <c r="Y77" s="130"/>
      <c r="Z77" s="130"/>
      <c r="AA77" s="130"/>
      <c r="AB77" s="131"/>
      <c r="AC77" s="11"/>
      <c r="AD77" s="220" t="s">
        <v>64</v>
      </c>
      <c r="AE77" s="128">
        <v>29</v>
      </c>
      <c r="AF77" s="129">
        <v>30</v>
      </c>
      <c r="AG77" s="219">
        <f t="shared" si="47"/>
        <v>-1</v>
      </c>
      <c r="AH77" s="125">
        <v>2</v>
      </c>
      <c r="AI77" s="31"/>
      <c r="AJ77" s="88"/>
      <c r="AK77" s="88"/>
      <c r="AL77" s="88"/>
      <c r="AM77" s="88"/>
      <c r="AN77" s="88"/>
      <c r="AO77" s="89"/>
      <c r="AP77" s="11"/>
      <c r="AQ77" s="220" t="s">
        <v>47</v>
      </c>
      <c r="AR77" s="128">
        <v>38</v>
      </c>
      <c r="AS77" s="129">
        <v>36</v>
      </c>
      <c r="AT77" s="219">
        <f t="shared" si="48"/>
        <v>2</v>
      </c>
      <c r="AU77" s="125">
        <v>2</v>
      </c>
      <c r="AV77" s="31"/>
      <c r="AW77" s="88"/>
      <c r="AX77" s="88"/>
      <c r="AY77" s="88"/>
      <c r="AZ77" s="88"/>
      <c r="BA77" s="88"/>
      <c r="BB77" s="89"/>
      <c r="BC77" s="11"/>
      <c r="BD77" s="220" t="s">
        <v>65</v>
      </c>
      <c r="BE77" s="128">
        <v>53</v>
      </c>
      <c r="BF77" s="129">
        <v>53</v>
      </c>
      <c r="BG77" s="219">
        <f t="shared" si="49"/>
        <v>0</v>
      </c>
      <c r="BH77" s="125">
        <v>3</v>
      </c>
      <c r="BI77" s="288"/>
      <c r="BJ77" s="88"/>
      <c r="BK77" s="88"/>
      <c r="BL77" s="88"/>
      <c r="BM77" s="88"/>
      <c r="BN77" s="88"/>
      <c r="BO77" s="89"/>
      <c r="BP77" s="547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</row>
    <row r="78" spans="1:81" ht="15.75">
      <c r="A78" s="196"/>
      <c r="B78" s="196"/>
      <c r="C78" s="2">
        <v>36</v>
      </c>
      <c r="D78" s="220" t="s">
        <v>46</v>
      </c>
      <c r="E78" s="128">
        <v>13</v>
      </c>
      <c r="F78" s="129">
        <v>12</v>
      </c>
      <c r="G78" s="219">
        <f t="shared" si="45"/>
        <v>1</v>
      </c>
      <c r="H78" s="125">
        <v>1</v>
      </c>
      <c r="I78" s="31"/>
      <c r="J78" s="126"/>
      <c r="K78" s="126"/>
      <c r="L78" s="126"/>
      <c r="M78" s="126"/>
      <c r="N78" s="126"/>
      <c r="O78" s="127"/>
      <c r="P78" s="11"/>
      <c r="Q78" s="220" t="s">
        <v>51</v>
      </c>
      <c r="R78" s="128">
        <v>21</v>
      </c>
      <c r="S78" s="129">
        <v>20</v>
      </c>
      <c r="T78" s="219">
        <f t="shared" si="46"/>
        <v>1</v>
      </c>
      <c r="U78" s="125">
        <v>1</v>
      </c>
      <c r="V78" s="31"/>
      <c r="W78" s="130"/>
      <c r="X78" s="130"/>
      <c r="Y78" s="130"/>
      <c r="Z78" s="130"/>
      <c r="AA78" s="130"/>
      <c r="AB78" s="131"/>
      <c r="AC78" s="11"/>
      <c r="AD78" s="220" t="s">
        <v>98</v>
      </c>
      <c r="AE78" s="128">
        <v>31</v>
      </c>
      <c r="AF78" s="129">
        <v>33</v>
      </c>
      <c r="AG78" s="219">
        <f t="shared" si="47"/>
        <v>-2</v>
      </c>
      <c r="AH78" s="125">
        <v>2</v>
      </c>
      <c r="AI78" s="31"/>
      <c r="AJ78" s="88"/>
      <c r="AK78" s="88"/>
      <c r="AL78" s="88"/>
      <c r="AM78" s="88"/>
      <c r="AN78" s="88"/>
      <c r="AO78" s="89"/>
      <c r="AP78" s="11"/>
      <c r="AQ78" s="220" t="s">
        <v>128</v>
      </c>
      <c r="AR78" s="128">
        <v>45</v>
      </c>
      <c r="AS78" s="129">
        <v>43</v>
      </c>
      <c r="AT78" s="219">
        <f t="shared" si="48"/>
        <v>2</v>
      </c>
      <c r="AU78" s="125">
        <v>2</v>
      </c>
      <c r="AV78" s="31"/>
      <c r="AW78" s="269"/>
      <c r="AX78" s="88"/>
      <c r="AY78" s="88"/>
      <c r="AZ78" s="88"/>
      <c r="BA78" s="88"/>
      <c r="BB78" s="89"/>
      <c r="BC78" s="11"/>
      <c r="BD78" s="220" t="s">
        <v>90</v>
      </c>
      <c r="BE78" s="128">
        <v>53</v>
      </c>
      <c r="BF78" s="129">
        <v>53</v>
      </c>
      <c r="BG78" s="219">
        <f t="shared" si="49"/>
        <v>0</v>
      </c>
      <c r="BH78" s="125">
        <v>3</v>
      </c>
      <c r="BI78" s="288"/>
      <c r="BJ78" s="88"/>
      <c r="BK78" s="88"/>
      <c r="BL78" s="88"/>
      <c r="BM78" s="88"/>
      <c r="BN78" s="88"/>
      <c r="BO78" s="89"/>
      <c r="BP78" s="547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</row>
    <row r="79" spans="1:81" ht="15.75">
      <c r="A79" s="196"/>
      <c r="B79" s="196"/>
      <c r="C79" s="2">
        <v>37</v>
      </c>
      <c r="D79" s="220" t="s">
        <v>56</v>
      </c>
      <c r="E79" s="128">
        <v>13</v>
      </c>
      <c r="F79" s="129">
        <v>12</v>
      </c>
      <c r="G79" s="219">
        <f t="shared" si="45"/>
        <v>1</v>
      </c>
      <c r="H79" s="125">
        <v>1</v>
      </c>
      <c r="I79" s="31"/>
      <c r="J79" s="126"/>
      <c r="K79" s="126"/>
      <c r="L79" s="126"/>
      <c r="M79" s="126"/>
      <c r="N79" s="126"/>
      <c r="O79" s="127"/>
      <c r="P79" s="11"/>
      <c r="Q79" s="220" t="s">
        <v>96</v>
      </c>
      <c r="R79" s="128">
        <v>20</v>
      </c>
      <c r="S79" s="129">
        <v>19</v>
      </c>
      <c r="T79" s="219">
        <f t="shared" si="46"/>
        <v>1</v>
      </c>
      <c r="U79" s="125">
        <v>1</v>
      </c>
      <c r="V79" s="31"/>
      <c r="W79" s="130"/>
      <c r="X79" s="130"/>
      <c r="Y79" s="130"/>
      <c r="Z79" s="130"/>
      <c r="AA79" s="130"/>
      <c r="AB79" s="131"/>
      <c r="AC79" s="11"/>
      <c r="AD79" s="220" t="s">
        <v>90</v>
      </c>
      <c r="AE79" s="128">
        <v>29</v>
      </c>
      <c r="AF79" s="129">
        <v>35</v>
      </c>
      <c r="AG79" s="219">
        <f t="shared" si="47"/>
        <v>-6</v>
      </c>
      <c r="AH79" s="125">
        <v>2</v>
      </c>
      <c r="AI79" s="31"/>
      <c r="AJ79" s="88"/>
      <c r="AK79" s="88"/>
      <c r="AL79" s="88"/>
      <c r="AM79" s="88"/>
      <c r="AN79" s="88"/>
      <c r="AO79" s="89"/>
      <c r="AP79" s="11"/>
      <c r="AQ79" s="220" t="s">
        <v>77</v>
      </c>
      <c r="AR79" s="128">
        <v>40</v>
      </c>
      <c r="AS79" s="129">
        <v>40</v>
      </c>
      <c r="AT79" s="219">
        <f t="shared" si="48"/>
        <v>0</v>
      </c>
      <c r="AU79" s="125">
        <v>2</v>
      </c>
      <c r="AV79" s="31"/>
      <c r="AW79" s="88"/>
      <c r="AX79" s="88"/>
      <c r="AY79" s="88"/>
      <c r="AZ79" s="88"/>
      <c r="BA79" s="88"/>
      <c r="BB79" s="89"/>
      <c r="BC79" s="11"/>
      <c r="BD79" s="220" t="s">
        <v>66</v>
      </c>
      <c r="BE79" s="128">
        <v>56</v>
      </c>
      <c r="BF79" s="129">
        <v>58</v>
      </c>
      <c r="BG79" s="219">
        <f t="shared" si="49"/>
        <v>-2</v>
      </c>
      <c r="BH79" s="125">
        <v>3</v>
      </c>
      <c r="BI79" s="288"/>
      <c r="BJ79" s="88"/>
      <c r="BK79" s="88"/>
      <c r="BL79" s="88"/>
      <c r="BM79" s="88"/>
      <c r="BN79" s="88"/>
      <c r="BO79" s="89"/>
      <c r="BP79" s="547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</row>
    <row r="80" spans="1:81" ht="15.75">
      <c r="A80" s="196"/>
      <c r="B80" s="196"/>
      <c r="C80" s="2">
        <v>38</v>
      </c>
      <c r="D80" s="220" t="s">
        <v>45</v>
      </c>
      <c r="E80" s="128">
        <v>12</v>
      </c>
      <c r="F80" s="129">
        <v>13</v>
      </c>
      <c r="G80" s="219">
        <f t="shared" si="45"/>
        <v>-1</v>
      </c>
      <c r="H80" s="125">
        <v>0</v>
      </c>
      <c r="I80" s="31"/>
      <c r="J80" s="126"/>
      <c r="K80" s="126"/>
      <c r="L80" s="126"/>
      <c r="M80" s="126"/>
      <c r="N80" s="126"/>
      <c r="O80" s="127"/>
      <c r="P80" s="11"/>
      <c r="Q80" s="220" t="s">
        <v>93</v>
      </c>
      <c r="R80" s="128">
        <v>20</v>
      </c>
      <c r="S80" s="129">
        <v>19</v>
      </c>
      <c r="T80" s="219">
        <f t="shared" si="46"/>
        <v>1</v>
      </c>
      <c r="U80" s="125">
        <v>1</v>
      </c>
      <c r="V80" s="31"/>
      <c r="W80" s="130"/>
      <c r="X80" s="130"/>
      <c r="Y80" s="130"/>
      <c r="Z80" s="130"/>
      <c r="AA80" s="130"/>
      <c r="AB80" s="131"/>
      <c r="AC80" s="11"/>
      <c r="AD80" s="220" t="s">
        <v>81</v>
      </c>
      <c r="AE80" s="128">
        <v>34</v>
      </c>
      <c r="AF80" s="129">
        <v>26</v>
      </c>
      <c r="AG80" s="219">
        <f t="shared" si="47"/>
        <v>8</v>
      </c>
      <c r="AH80" s="125">
        <v>1</v>
      </c>
      <c r="AI80" s="31"/>
      <c r="AJ80" s="88"/>
      <c r="AK80" s="88"/>
      <c r="AL80" s="88"/>
      <c r="AM80" s="88"/>
      <c r="AN80" s="88"/>
      <c r="AO80" s="89"/>
      <c r="AP80" s="11"/>
      <c r="AQ80" s="220" t="s">
        <v>67</v>
      </c>
      <c r="AR80" s="128">
        <v>36</v>
      </c>
      <c r="AS80" s="129">
        <v>36</v>
      </c>
      <c r="AT80" s="219">
        <f t="shared" si="48"/>
        <v>0</v>
      </c>
      <c r="AU80" s="125">
        <v>2</v>
      </c>
      <c r="AV80" s="31"/>
      <c r="AW80" s="88"/>
      <c r="AX80" s="88"/>
      <c r="AY80" s="88"/>
      <c r="AZ80" s="88"/>
      <c r="BA80" s="88"/>
      <c r="BB80" s="89"/>
      <c r="BC80" s="11"/>
      <c r="BD80" s="220" t="s">
        <v>64</v>
      </c>
      <c r="BE80" s="128">
        <v>45</v>
      </c>
      <c r="BF80" s="129">
        <v>47</v>
      </c>
      <c r="BG80" s="219">
        <f t="shared" si="49"/>
        <v>-2</v>
      </c>
      <c r="BH80" s="125">
        <v>3</v>
      </c>
      <c r="BI80" s="288"/>
      <c r="BJ80" s="88"/>
      <c r="BK80" s="88"/>
      <c r="BL80" s="88"/>
      <c r="BM80" s="88"/>
      <c r="BN80" s="88"/>
      <c r="BO80" s="89"/>
      <c r="BP80" s="547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</row>
    <row r="81" spans="1:81" ht="15.75">
      <c r="A81" s="196"/>
      <c r="B81" s="196"/>
      <c r="C81" s="2">
        <v>39</v>
      </c>
      <c r="D81" s="220" t="s">
        <v>57</v>
      </c>
      <c r="E81" s="128">
        <v>12</v>
      </c>
      <c r="F81" s="129">
        <v>13</v>
      </c>
      <c r="G81" s="219">
        <f t="shared" si="45"/>
        <v>-1</v>
      </c>
      <c r="H81" s="125">
        <v>0</v>
      </c>
      <c r="I81" s="31"/>
      <c r="J81" s="126"/>
      <c r="K81" s="126"/>
      <c r="L81" s="126"/>
      <c r="M81" s="126"/>
      <c r="N81" s="126"/>
      <c r="O81" s="127"/>
      <c r="P81" s="11"/>
      <c r="Q81" s="220" t="s">
        <v>38</v>
      </c>
      <c r="R81" s="128">
        <v>18</v>
      </c>
      <c r="S81" s="129">
        <v>18</v>
      </c>
      <c r="T81" s="219">
        <f t="shared" si="46"/>
        <v>0</v>
      </c>
      <c r="U81" s="125">
        <v>1</v>
      </c>
      <c r="V81" s="31"/>
      <c r="W81" s="130"/>
      <c r="X81" s="130"/>
      <c r="Y81" s="130"/>
      <c r="Z81" s="130"/>
      <c r="AA81" s="130"/>
      <c r="AB81" s="131"/>
      <c r="AC81" s="11"/>
      <c r="AD81" s="220" t="s">
        <v>73</v>
      </c>
      <c r="AE81" s="128">
        <v>29</v>
      </c>
      <c r="AF81" s="129">
        <v>26</v>
      </c>
      <c r="AG81" s="219">
        <f t="shared" si="47"/>
        <v>3</v>
      </c>
      <c r="AH81" s="125">
        <v>1</v>
      </c>
      <c r="AI81" s="31"/>
      <c r="AJ81" s="88"/>
      <c r="AK81" s="88"/>
      <c r="AL81" s="88"/>
      <c r="AM81" s="88"/>
      <c r="AN81" s="88"/>
      <c r="AO81" s="89"/>
      <c r="AP81" s="11"/>
      <c r="AQ81" s="220" t="s">
        <v>69</v>
      </c>
      <c r="AR81" s="128">
        <v>38</v>
      </c>
      <c r="AS81" s="129">
        <v>39</v>
      </c>
      <c r="AT81" s="219">
        <f t="shared" si="48"/>
        <v>-1</v>
      </c>
      <c r="AU81" s="125">
        <v>2</v>
      </c>
      <c r="AV81" s="31"/>
      <c r="AW81" s="88"/>
      <c r="AX81" s="88"/>
      <c r="AY81" s="88"/>
      <c r="AZ81" s="88"/>
      <c r="BA81" s="88"/>
      <c r="BB81" s="89"/>
      <c r="BC81" s="11"/>
      <c r="BD81" s="220" t="s">
        <v>44</v>
      </c>
      <c r="BE81" s="128">
        <v>52</v>
      </c>
      <c r="BF81" s="129">
        <v>43</v>
      </c>
      <c r="BG81" s="219">
        <f t="shared" si="49"/>
        <v>9</v>
      </c>
      <c r="BH81" s="125">
        <v>2</v>
      </c>
      <c r="BI81" s="288"/>
      <c r="BJ81" s="88"/>
      <c r="BK81" s="88"/>
      <c r="BL81" s="88"/>
      <c r="BM81" s="88"/>
      <c r="BN81" s="88"/>
      <c r="BO81" s="89"/>
      <c r="BP81" s="547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</row>
    <row r="82" spans="1:81" ht="15.75">
      <c r="A82" s="196"/>
      <c r="B82" s="196"/>
      <c r="C82" s="2">
        <v>40</v>
      </c>
      <c r="D82" s="220" t="s">
        <v>36</v>
      </c>
      <c r="E82" s="128">
        <v>11</v>
      </c>
      <c r="F82" s="129">
        <v>13</v>
      </c>
      <c r="G82" s="219">
        <f t="shared" si="45"/>
        <v>-2</v>
      </c>
      <c r="H82" s="125">
        <v>0</v>
      </c>
      <c r="I82" s="31"/>
      <c r="J82" s="126"/>
      <c r="K82" s="126"/>
      <c r="L82" s="126"/>
      <c r="M82" s="126"/>
      <c r="N82" s="126"/>
      <c r="O82" s="127"/>
      <c r="P82" s="11"/>
      <c r="Q82" s="220" t="s">
        <v>58</v>
      </c>
      <c r="R82" s="128">
        <v>24</v>
      </c>
      <c r="S82" s="129">
        <v>24</v>
      </c>
      <c r="T82" s="219">
        <f t="shared" si="46"/>
        <v>0</v>
      </c>
      <c r="U82" s="125">
        <v>1</v>
      </c>
      <c r="V82" s="31"/>
      <c r="W82" s="130"/>
      <c r="X82" s="130"/>
      <c r="Y82" s="130"/>
      <c r="Z82" s="130"/>
      <c r="AA82" s="130"/>
      <c r="AB82" s="131"/>
      <c r="AC82" s="11"/>
      <c r="AD82" s="220" t="s">
        <v>79</v>
      </c>
      <c r="AE82" s="128">
        <v>30</v>
      </c>
      <c r="AF82" s="129">
        <v>28</v>
      </c>
      <c r="AG82" s="219">
        <f t="shared" si="47"/>
        <v>2</v>
      </c>
      <c r="AH82" s="125">
        <v>1</v>
      </c>
      <c r="AI82" s="31"/>
      <c r="AJ82" s="88"/>
      <c r="AK82" s="88"/>
      <c r="AL82" s="88"/>
      <c r="AM82" s="88"/>
      <c r="AN82" s="88"/>
      <c r="AO82" s="89"/>
      <c r="AP82" s="11"/>
      <c r="AQ82" s="220" t="s">
        <v>61</v>
      </c>
      <c r="AR82" s="128">
        <v>38</v>
      </c>
      <c r="AS82" s="129">
        <v>39</v>
      </c>
      <c r="AT82" s="219">
        <f t="shared" si="48"/>
        <v>-1</v>
      </c>
      <c r="AU82" s="125">
        <v>2</v>
      </c>
      <c r="AV82" s="31"/>
      <c r="AW82" s="88"/>
      <c r="AX82" s="88"/>
      <c r="AY82" s="88"/>
      <c r="AZ82" s="88"/>
      <c r="BA82" s="88"/>
      <c r="BB82" s="89"/>
      <c r="BC82" s="11"/>
      <c r="BD82" s="220" t="s">
        <v>81</v>
      </c>
      <c r="BE82" s="128">
        <v>54</v>
      </c>
      <c r="BF82" s="129">
        <v>50</v>
      </c>
      <c r="BG82" s="219">
        <f t="shared" si="49"/>
        <v>4</v>
      </c>
      <c r="BH82" s="125">
        <v>2</v>
      </c>
      <c r="BI82" s="288"/>
      <c r="BJ82" s="88"/>
      <c r="BK82" s="88"/>
      <c r="BL82" s="88"/>
      <c r="BM82" s="88"/>
      <c r="BN82" s="88"/>
      <c r="BO82" s="89"/>
      <c r="BP82" s="547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</row>
    <row r="83" spans="1:81" ht="15.75">
      <c r="A83" s="196"/>
      <c r="B83" s="196"/>
      <c r="C83" s="2">
        <v>41</v>
      </c>
      <c r="D83" s="220" t="s">
        <v>58</v>
      </c>
      <c r="E83" s="128">
        <v>11</v>
      </c>
      <c r="F83" s="129">
        <v>13</v>
      </c>
      <c r="G83" s="219">
        <f t="shared" si="45"/>
        <v>-2</v>
      </c>
      <c r="H83" s="125">
        <v>0</v>
      </c>
      <c r="I83" s="31"/>
      <c r="J83" s="126"/>
      <c r="K83" s="126"/>
      <c r="L83" s="126"/>
      <c r="M83" s="126"/>
      <c r="N83" s="126"/>
      <c r="O83" s="127"/>
      <c r="P83" s="11"/>
      <c r="Q83" s="220" t="s">
        <v>63</v>
      </c>
      <c r="R83" s="128">
        <v>22</v>
      </c>
      <c r="S83" s="129">
        <v>22</v>
      </c>
      <c r="T83" s="219">
        <f t="shared" si="46"/>
        <v>0</v>
      </c>
      <c r="U83" s="125">
        <v>1</v>
      </c>
      <c r="V83" s="31"/>
      <c r="W83" s="130"/>
      <c r="X83" s="130"/>
      <c r="Y83" s="130"/>
      <c r="Z83" s="130"/>
      <c r="AA83" s="130"/>
      <c r="AB83" s="131"/>
      <c r="AC83" s="11"/>
      <c r="AD83" s="220" t="s">
        <v>44</v>
      </c>
      <c r="AE83" s="128">
        <v>29</v>
      </c>
      <c r="AF83" s="129">
        <v>28</v>
      </c>
      <c r="AG83" s="219">
        <f t="shared" si="47"/>
        <v>1</v>
      </c>
      <c r="AH83" s="125">
        <v>1</v>
      </c>
      <c r="AI83" s="31"/>
      <c r="AJ83" s="88"/>
      <c r="AK83" s="88"/>
      <c r="AL83" s="88"/>
      <c r="AM83" s="88"/>
      <c r="AN83" s="88"/>
      <c r="AO83" s="89"/>
      <c r="AP83" s="11"/>
      <c r="AQ83" s="220" t="s">
        <v>38</v>
      </c>
      <c r="AR83" s="128">
        <v>37</v>
      </c>
      <c r="AS83" s="129">
        <v>39</v>
      </c>
      <c r="AT83" s="219">
        <f t="shared" si="48"/>
        <v>-2</v>
      </c>
      <c r="AU83" s="125">
        <v>2</v>
      </c>
      <c r="AV83" s="31"/>
      <c r="AW83" s="88"/>
      <c r="AX83" s="88"/>
      <c r="AY83" s="88"/>
      <c r="AZ83" s="88"/>
      <c r="BA83" s="88"/>
      <c r="BB83" s="89"/>
      <c r="BC83" s="11"/>
      <c r="BD83" s="220" t="s">
        <v>84</v>
      </c>
      <c r="BE83" s="128">
        <v>60</v>
      </c>
      <c r="BF83" s="129">
        <v>57</v>
      </c>
      <c r="BG83" s="219">
        <f t="shared" si="49"/>
        <v>3</v>
      </c>
      <c r="BH83" s="125">
        <v>2</v>
      </c>
      <c r="BI83" s="288"/>
      <c r="BJ83" s="88"/>
      <c r="BK83" s="88"/>
      <c r="BL83" s="88"/>
      <c r="BM83" s="88"/>
      <c r="BN83" s="88"/>
      <c r="BO83" s="89"/>
      <c r="BP83" s="547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</row>
    <row r="84" spans="1:81" ht="15.75">
      <c r="A84" s="196"/>
      <c r="B84" s="196"/>
      <c r="C84" s="2">
        <v>42</v>
      </c>
      <c r="D84" s="220" t="s">
        <v>84</v>
      </c>
      <c r="E84" s="128">
        <v>11</v>
      </c>
      <c r="F84" s="129">
        <v>13</v>
      </c>
      <c r="G84" s="219">
        <f t="shared" si="45"/>
        <v>-2</v>
      </c>
      <c r="H84" s="125">
        <v>0</v>
      </c>
      <c r="I84" s="31"/>
      <c r="J84" s="126"/>
      <c r="K84" s="126"/>
      <c r="L84" s="126"/>
      <c r="M84" s="126"/>
      <c r="N84" s="126"/>
      <c r="O84" s="127"/>
      <c r="P84" s="11"/>
      <c r="Q84" s="220" t="s">
        <v>59</v>
      </c>
      <c r="R84" s="128">
        <v>20</v>
      </c>
      <c r="S84" s="129">
        <v>20</v>
      </c>
      <c r="T84" s="219">
        <f t="shared" si="46"/>
        <v>0</v>
      </c>
      <c r="U84" s="125">
        <v>1</v>
      </c>
      <c r="V84" s="31"/>
      <c r="W84" s="130"/>
      <c r="X84" s="130"/>
      <c r="Y84" s="130"/>
      <c r="Z84" s="130"/>
      <c r="AA84" s="130"/>
      <c r="AB84" s="131"/>
      <c r="AC84" s="11"/>
      <c r="AD84" s="220" t="s">
        <v>87</v>
      </c>
      <c r="AE84" s="128">
        <v>35</v>
      </c>
      <c r="AF84" s="129">
        <v>35</v>
      </c>
      <c r="AG84" s="219">
        <f t="shared" si="47"/>
        <v>0</v>
      </c>
      <c r="AH84" s="125">
        <v>1</v>
      </c>
      <c r="AI84" s="31"/>
      <c r="AJ84" s="88"/>
      <c r="AK84" s="88"/>
      <c r="AL84" s="88"/>
      <c r="AM84" s="88"/>
      <c r="AN84" s="88"/>
      <c r="AO84" s="89"/>
      <c r="AP84" s="11"/>
      <c r="AQ84" s="220" t="s">
        <v>34</v>
      </c>
      <c r="AR84" s="128">
        <v>45</v>
      </c>
      <c r="AS84" s="129">
        <v>47</v>
      </c>
      <c r="AT84" s="219">
        <f t="shared" si="48"/>
        <v>-2</v>
      </c>
      <c r="AU84" s="125">
        <v>2</v>
      </c>
      <c r="AV84" s="31"/>
      <c r="AW84" s="269"/>
      <c r="AX84" s="88"/>
      <c r="AY84" s="88"/>
      <c r="AZ84" s="88"/>
      <c r="BA84" s="88"/>
      <c r="BB84" s="89"/>
      <c r="BC84" s="11"/>
      <c r="BD84" s="220" t="s">
        <v>36</v>
      </c>
      <c r="BE84" s="128">
        <v>57</v>
      </c>
      <c r="BF84" s="129">
        <v>56</v>
      </c>
      <c r="BG84" s="219">
        <f t="shared" si="49"/>
        <v>1</v>
      </c>
      <c r="BH84" s="125">
        <v>2</v>
      </c>
      <c r="BI84" s="288"/>
      <c r="BJ84" s="88"/>
      <c r="BK84" s="88"/>
      <c r="BL84" s="88"/>
      <c r="BM84" s="88"/>
      <c r="BN84" s="88"/>
      <c r="BO84" s="89"/>
      <c r="BP84" s="547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</row>
    <row r="85" spans="1:81" ht="15.75">
      <c r="A85" s="196"/>
      <c r="B85" s="196"/>
      <c r="C85" s="2">
        <v>43</v>
      </c>
      <c r="D85" s="220" t="s">
        <v>87</v>
      </c>
      <c r="E85" s="128">
        <v>11</v>
      </c>
      <c r="F85" s="129">
        <v>13</v>
      </c>
      <c r="G85" s="219">
        <f t="shared" si="45"/>
        <v>-2</v>
      </c>
      <c r="H85" s="125">
        <v>0</v>
      </c>
      <c r="I85" s="31"/>
      <c r="J85" s="126"/>
      <c r="K85" s="126"/>
      <c r="L85" s="126"/>
      <c r="M85" s="126"/>
      <c r="N85" s="126"/>
      <c r="O85" s="127"/>
      <c r="P85" s="11"/>
      <c r="Q85" s="220" t="s">
        <v>41</v>
      </c>
      <c r="R85" s="128">
        <v>13</v>
      </c>
      <c r="S85" s="129">
        <v>13</v>
      </c>
      <c r="T85" s="219">
        <f t="shared" si="46"/>
        <v>0</v>
      </c>
      <c r="U85" s="125">
        <v>1</v>
      </c>
      <c r="V85" s="31"/>
      <c r="W85" s="130"/>
      <c r="X85" s="130"/>
      <c r="Y85" s="130"/>
      <c r="Z85" s="130"/>
      <c r="AA85" s="130"/>
      <c r="AB85" s="131"/>
      <c r="AC85" s="11"/>
      <c r="AD85" s="220" t="s">
        <v>54</v>
      </c>
      <c r="AE85" s="128">
        <v>26</v>
      </c>
      <c r="AF85" s="129">
        <v>26</v>
      </c>
      <c r="AG85" s="219">
        <f t="shared" si="47"/>
        <v>0</v>
      </c>
      <c r="AH85" s="125">
        <v>1</v>
      </c>
      <c r="AI85" s="31"/>
      <c r="AJ85" s="88"/>
      <c r="AK85" s="88"/>
      <c r="AL85" s="88"/>
      <c r="AM85" s="88"/>
      <c r="AN85" s="88"/>
      <c r="AO85" s="89"/>
      <c r="AP85" s="11"/>
      <c r="AQ85" s="220" t="s">
        <v>58</v>
      </c>
      <c r="AR85" s="128">
        <v>33</v>
      </c>
      <c r="AS85" s="129">
        <v>36</v>
      </c>
      <c r="AT85" s="219">
        <f t="shared" si="48"/>
        <v>-3</v>
      </c>
      <c r="AU85" s="125">
        <v>2</v>
      </c>
      <c r="AV85" s="31"/>
      <c r="AW85" s="88"/>
      <c r="AX85" s="88"/>
      <c r="AY85" s="88"/>
      <c r="AZ85" s="88"/>
      <c r="BA85" s="88"/>
      <c r="BB85" s="89"/>
      <c r="BC85" s="11"/>
      <c r="BD85" s="220" t="s">
        <v>92</v>
      </c>
      <c r="BE85" s="128">
        <v>55</v>
      </c>
      <c r="BF85" s="129">
        <v>55</v>
      </c>
      <c r="BG85" s="219">
        <f t="shared" si="49"/>
        <v>0</v>
      </c>
      <c r="BH85" s="125">
        <v>2</v>
      </c>
      <c r="BI85" s="288"/>
      <c r="BJ85" s="88"/>
      <c r="BK85" s="88"/>
      <c r="BL85" s="88"/>
      <c r="BM85" s="88"/>
      <c r="BN85" s="88"/>
      <c r="BO85" s="89"/>
      <c r="BP85" s="547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</row>
    <row r="86" spans="1:81" ht="15.75">
      <c r="A86" s="196"/>
      <c r="B86" s="196"/>
      <c r="C86" s="2">
        <v>44</v>
      </c>
      <c r="D86" s="220" t="s">
        <v>27</v>
      </c>
      <c r="E86" s="128">
        <v>10</v>
      </c>
      <c r="F86" s="129">
        <v>13</v>
      </c>
      <c r="G86" s="219">
        <f t="shared" si="45"/>
        <v>-3</v>
      </c>
      <c r="H86" s="125">
        <v>0</v>
      </c>
      <c r="I86" s="31"/>
      <c r="J86" s="126"/>
      <c r="K86" s="126"/>
      <c r="L86" s="126"/>
      <c r="M86" s="126"/>
      <c r="N86" s="126"/>
      <c r="O86" s="127"/>
      <c r="P86" s="11"/>
      <c r="Q86" s="220" t="s">
        <v>72</v>
      </c>
      <c r="R86" s="128">
        <v>16</v>
      </c>
      <c r="S86" s="129">
        <v>17</v>
      </c>
      <c r="T86" s="219">
        <f t="shared" si="46"/>
        <v>-1</v>
      </c>
      <c r="U86" s="125">
        <v>1</v>
      </c>
      <c r="V86" s="31"/>
      <c r="W86" s="130"/>
      <c r="X86" s="130"/>
      <c r="Y86" s="130"/>
      <c r="Z86" s="130"/>
      <c r="AA86" s="130"/>
      <c r="AB86" s="131"/>
      <c r="AC86" s="11"/>
      <c r="AD86" s="220" t="s">
        <v>128</v>
      </c>
      <c r="AE86" s="128">
        <v>27</v>
      </c>
      <c r="AF86" s="129">
        <v>28</v>
      </c>
      <c r="AG86" s="219">
        <f t="shared" si="47"/>
        <v>-1</v>
      </c>
      <c r="AH86" s="125">
        <v>1</v>
      </c>
      <c r="AI86" s="31"/>
      <c r="AJ86" s="88"/>
      <c r="AK86" s="88"/>
      <c r="AL86" s="88"/>
      <c r="AM86" s="88"/>
      <c r="AN86" s="88"/>
      <c r="AO86" s="89"/>
      <c r="AP86" s="11"/>
      <c r="AQ86" s="220" t="s">
        <v>62</v>
      </c>
      <c r="AR86" s="128">
        <v>41</v>
      </c>
      <c r="AS86" s="129">
        <v>44</v>
      </c>
      <c r="AT86" s="219">
        <f t="shared" si="48"/>
        <v>-3</v>
      </c>
      <c r="AU86" s="125">
        <v>2</v>
      </c>
      <c r="AV86" s="31"/>
      <c r="AW86" s="88"/>
      <c r="AX86" s="88"/>
      <c r="AY86" s="88"/>
      <c r="AZ86" s="88"/>
      <c r="BA86" s="88"/>
      <c r="BB86" s="89"/>
      <c r="BC86" s="11"/>
      <c r="BD86" s="220" t="s">
        <v>89</v>
      </c>
      <c r="BE86" s="128">
        <v>48</v>
      </c>
      <c r="BF86" s="129">
        <v>48</v>
      </c>
      <c r="BG86" s="219">
        <f t="shared" si="49"/>
        <v>0</v>
      </c>
      <c r="BH86" s="125">
        <v>2</v>
      </c>
      <c r="BI86" s="288"/>
      <c r="BJ86" s="88"/>
      <c r="BK86" s="88"/>
      <c r="BL86" s="88"/>
      <c r="BM86" s="88"/>
      <c r="BN86" s="88"/>
      <c r="BO86" s="89"/>
      <c r="BP86" s="547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</row>
    <row r="87" spans="1:81" ht="15.75">
      <c r="A87" s="196"/>
      <c r="B87" s="196"/>
      <c r="C87" s="2">
        <v>45</v>
      </c>
      <c r="D87" s="220" t="s">
        <v>81</v>
      </c>
      <c r="E87" s="128">
        <v>10</v>
      </c>
      <c r="F87" s="129">
        <v>13</v>
      </c>
      <c r="G87" s="219">
        <f t="shared" si="45"/>
        <v>-3</v>
      </c>
      <c r="H87" s="125">
        <v>0</v>
      </c>
      <c r="I87" s="31"/>
      <c r="J87" s="126"/>
      <c r="K87" s="126"/>
      <c r="L87" s="126"/>
      <c r="M87" s="126"/>
      <c r="N87" s="126"/>
      <c r="O87" s="127"/>
      <c r="P87" s="11"/>
      <c r="Q87" s="220" t="s">
        <v>85</v>
      </c>
      <c r="R87" s="128">
        <v>22</v>
      </c>
      <c r="S87" s="129">
        <v>24</v>
      </c>
      <c r="T87" s="219">
        <f t="shared" si="46"/>
        <v>-2</v>
      </c>
      <c r="U87" s="125">
        <v>1</v>
      </c>
      <c r="V87" s="31"/>
      <c r="W87" s="130"/>
      <c r="X87" s="130"/>
      <c r="Y87" s="130"/>
      <c r="Z87" s="130"/>
      <c r="AA87" s="130"/>
      <c r="AB87" s="131"/>
      <c r="AC87" s="11"/>
      <c r="AD87" s="220" t="s">
        <v>96</v>
      </c>
      <c r="AE87" s="128">
        <v>31</v>
      </c>
      <c r="AF87" s="129">
        <v>32</v>
      </c>
      <c r="AG87" s="219">
        <f t="shared" si="47"/>
        <v>-1</v>
      </c>
      <c r="AH87" s="125">
        <v>1</v>
      </c>
      <c r="AI87" s="31"/>
      <c r="AJ87" s="88"/>
      <c r="AK87" s="88"/>
      <c r="AL87" s="88"/>
      <c r="AM87" s="88"/>
      <c r="AN87" s="88"/>
      <c r="AO87" s="89"/>
      <c r="AP87" s="11"/>
      <c r="AQ87" s="220" t="s">
        <v>80</v>
      </c>
      <c r="AR87" s="128">
        <v>36</v>
      </c>
      <c r="AS87" s="129">
        <v>39</v>
      </c>
      <c r="AT87" s="219">
        <f t="shared" si="48"/>
        <v>-3</v>
      </c>
      <c r="AU87" s="125">
        <v>2</v>
      </c>
      <c r="AV87" s="31"/>
      <c r="AW87" s="88"/>
      <c r="AX87" s="88"/>
      <c r="AY87" s="88"/>
      <c r="AZ87" s="88"/>
      <c r="BA87" s="88"/>
      <c r="BB87" s="89"/>
      <c r="BC87" s="11"/>
      <c r="BD87" s="220" t="s">
        <v>61</v>
      </c>
      <c r="BE87" s="128">
        <v>50</v>
      </c>
      <c r="BF87" s="129">
        <v>52</v>
      </c>
      <c r="BG87" s="219">
        <f t="shared" si="49"/>
        <v>-2</v>
      </c>
      <c r="BH87" s="125">
        <v>2</v>
      </c>
      <c r="BI87" s="288"/>
      <c r="BJ87" s="88"/>
      <c r="BK87" s="88"/>
      <c r="BL87" s="88"/>
      <c r="BM87" s="88"/>
      <c r="BN87" s="88"/>
      <c r="BO87" s="89"/>
      <c r="BP87" s="547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</row>
    <row r="88" spans="1:81" ht="15.75">
      <c r="A88" s="196"/>
      <c r="B88" s="196"/>
      <c r="C88" s="2">
        <v>46</v>
      </c>
      <c r="D88" s="220" t="s">
        <v>97</v>
      </c>
      <c r="E88" s="128">
        <v>9</v>
      </c>
      <c r="F88" s="129">
        <v>13</v>
      </c>
      <c r="G88" s="219">
        <f t="shared" si="45"/>
        <v>-4</v>
      </c>
      <c r="H88" s="125">
        <v>0</v>
      </c>
      <c r="I88" s="31"/>
      <c r="J88" s="126"/>
      <c r="K88" s="126"/>
      <c r="L88" s="126"/>
      <c r="M88" s="126"/>
      <c r="N88" s="126"/>
      <c r="O88" s="127"/>
      <c r="P88" s="11"/>
      <c r="Q88" s="220" t="s">
        <v>97</v>
      </c>
      <c r="R88" s="128">
        <v>22</v>
      </c>
      <c r="S88" s="129">
        <v>24</v>
      </c>
      <c r="T88" s="219">
        <f t="shared" si="46"/>
        <v>-2</v>
      </c>
      <c r="U88" s="125">
        <v>1</v>
      </c>
      <c r="V88" s="31"/>
      <c r="W88" s="130"/>
      <c r="X88" s="130"/>
      <c r="Y88" s="130"/>
      <c r="Z88" s="130"/>
      <c r="AA88" s="130"/>
      <c r="AB88" s="131"/>
      <c r="AC88" s="11"/>
      <c r="AD88" s="220" t="s">
        <v>89</v>
      </c>
      <c r="AE88" s="128">
        <v>25</v>
      </c>
      <c r="AF88" s="129">
        <v>26</v>
      </c>
      <c r="AG88" s="219">
        <f t="shared" si="47"/>
        <v>-1</v>
      </c>
      <c r="AH88" s="125">
        <v>1</v>
      </c>
      <c r="AI88" s="31"/>
      <c r="AJ88" s="88"/>
      <c r="AK88" s="88"/>
      <c r="AL88" s="88"/>
      <c r="AM88" s="88"/>
      <c r="AN88" s="88"/>
      <c r="AO88" s="89"/>
      <c r="AP88" s="11"/>
      <c r="AQ88" s="220" t="s">
        <v>65</v>
      </c>
      <c r="AR88" s="128">
        <v>40</v>
      </c>
      <c r="AS88" s="129">
        <v>43</v>
      </c>
      <c r="AT88" s="219">
        <f t="shared" si="48"/>
        <v>-3</v>
      </c>
      <c r="AU88" s="125">
        <v>2</v>
      </c>
      <c r="AV88" s="31"/>
      <c r="AW88" s="88"/>
      <c r="AX88" s="88"/>
      <c r="AY88" s="88"/>
      <c r="AZ88" s="88"/>
      <c r="BA88" s="88"/>
      <c r="BB88" s="89"/>
      <c r="BC88" s="11"/>
      <c r="BD88" s="220" t="s">
        <v>39</v>
      </c>
      <c r="BE88" s="128">
        <v>53</v>
      </c>
      <c r="BF88" s="129">
        <v>56</v>
      </c>
      <c r="BG88" s="219">
        <f t="shared" si="49"/>
        <v>-3</v>
      </c>
      <c r="BH88" s="125">
        <v>2</v>
      </c>
      <c r="BI88" s="288"/>
      <c r="BJ88" s="88"/>
      <c r="BK88" s="88"/>
      <c r="BL88" s="88"/>
      <c r="BM88" s="88"/>
      <c r="BN88" s="88"/>
      <c r="BO88" s="89"/>
      <c r="BP88" s="547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</row>
    <row r="89" spans="1:81" ht="15.75">
      <c r="A89" s="196"/>
      <c r="B89" s="196"/>
      <c r="C89" s="2">
        <v>47</v>
      </c>
      <c r="D89" s="220" t="s">
        <v>63</v>
      </c>
      <c r="E89" s="128">
        <v>9</v>
      </c>
      <c r="F89" s="129">
        <v>13</v>
      </c>
      <c r="G89" s="219">
        <f t="shared" si="45"/>
        <v>-4</v>
      </c>
      <c r="H89" s="125">
        <v>0</v>
      </c>
      <c r="I89" s="31"/>
      <c r="J89" s="126"/>
      <c r="K89" s="126"/>
      <c r="L89" s="126"/>
      <c r="M89" s="126"/>
      <c r="N89" s="126"/>
      <c r="O89" s="127"/>
      <c r="P89" s="11"/>
      <c r="Q89" s="220" t="s">
        <v>69</v>
      </c>
      <c r="R89" s="128">
        <v>16</v>
      </c>
      <c r="S89" s="129">
        <v>18</v>
      </c>
      <c r="T89" s="219">
        <f t="shared" si="46"/>
        <v>-2</v>
      </c>
      <c r="U89" s="125">
        <v>1</v>
      </c>
      <c r="V89" s="31"/>
      <c r="W89" s="130"/>
      <c r="X89" s="130"/>
      <c r="Y89" s="130"/>
      <c r="Z89" s="130"/>
      <c r="AA89" s="130"/>
      <c r="AB89" s="131"/>
      <c r="AC89" s="11"/>
      <c r="AD89" s="220" t="s">
        <v>105</v>
      </c>
      <c r="AE89" s="128">
        <v>34</v>
      </c>
      <c r="AF89" s="129">
        <v>36</v>
      </c>
      <c r="AG89" s="219">
        <f t="shared" si="47"/>
        <v>-2</v>
      </c>
      <c r="AH89" s="125">
        <v>1</v>
      </c>
      <c r="AI89" s="31"/>
      <c r="AJ89" s="88"/>
      <c r="AK89" s="88"/>
      <c r="AL89" s="88"/>
      <c r="AM89" s="88"/>
      <c r="AN89" s="88"/>
      <c r="AO89" s="89"/>
      <c r="AP89" s="11"/>
      <c r="AQ89" s="220" t="s">
        <v>55</v>
      </c>
      <c r="AR89" s="128">
        <v>37</v>
      </c>
      <c r="AS89" s="129">
        <v>42</v>
      </c>
      <c r="AT89" s="219">
        <f t="shared" si="48"/>
        <v>-5</v>
      </c>
      <c r="AU89" s="125">
        <v>2</v>
      </c>
      <c r="AV89" s="31"/>
      <c r="AW89" s="88"/>
      <c r="AX89" s="88"/>
      <c r="AY89" s="88"/>
      <c r="AZ89" s="88"/>
      <c r="BA89" s="88"/>
      <c r="BB89" s="89"/>
      <c r="BC89" s="11"/>
      <c r="BD89" s="220" t="s">
        <v>128</v>
      </c>
      <c r="BE89" s="128">
        <v>52</v>
      </c>
      <c r="BF89" s="129">
        <v>56</v>
      </c>
      <c r="BG89" s="219">
        <f t="shared" si="49"/>
        <v>-4</v>
      </c>
      <c r="BH89" s="125">
        <v>2</v>
      </c>
      <c r="BI89" s="288"/>
      <c r="BJ89" s="88"/>
      <c r="BK89" s="88"/>
      <c r="BL89" s="88"/>
      <c r="BM89" s="88"/>
      <c r="BN89" s="88"/>
      <c r="BO89" s="89"/>
      <c r="BP89" s="547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</row>
    <row r="90" spans="1:81" ht="15.75">
      <c r="A90" s="196"/>
      <c r="B90" s="196"/>
      <c r="C90" s="2">
        <v>48</v>
      </c>
      <c r="D90" s="220" t="s">
        <v>83</v>
      </c>
      <c r="E90" s="128">
        <v>9</v>
      </c>
      <c r="F90" s="129">
        <v>13</v>
      </c>
      <c r="G90" s="219">
        <f t="shared" si="45"/>
        <v>-4</v>
      </c>
      <c r="H90" s="125">
        <v>0</v>
      </c>
      <c r="I90" s="31"/>
      <c r="J90" s="126"/>
      <c r="K90" s="126"/>
      <c r="L90" s="126"/>
      <c r="M90" s="126"/>
      <c r="N90" s="126"/>
      <c r="O90" s="127"/>
      <c r="P90" s="11"/>
      <c r="Q90" s="220" t="s">
        <v>31</v>
      </c>
      <c r="R90" s="128">
        <v>17</v>
      </c>
      <c r="S90" s="129">
        <v>20</v>
      </c>
      <c r="T90" s="219">
        <f t="shared" si="46"/>
        <v>-3</v>
      </c>
      <c r="U90" s="125">
        <v>1</v>
      </c>
      <c r="V90" s="31"/>
      <c r="W90" s="130"/>
      <c r="X90" s="130"/>
      <c r="Y90" s="130"/>
      <c r="Z90" s="130"/>
      <c r="AA90" s="130"/>
      <c r="AB90" s="131"/>
      <c r="AC90" s="11"/>
      <c r="AD90" s="220" t="s">
        <v>57</v>
      </c>
      <c r="AE90" s="128">
        <v>35</v>
      </c>
      <c r="AF90" s="129">
        <v>38</v>
      </c>
      <c r="AG90" s="219">
        <f t="shared" si="47"/>
        <v>-3</v>
      </c>
      <c r="AH90" s="125">
        <v>1</v>
      </c>
      <c r="AI90" s="31"/>
      <c r="AJ90" s="88"/>
      <c r="AK90" s="88"/>
      <c r="AL90" s="88"/>
      <c r="AM90" s="88"/>
      <c r="AN90" s="88"/>
      <c r="AO90" s="89"/>
      <c r="AP90" s="11"/>
      <c r="AQ90" s="220" t="s">
        <v>90</v>
      </c>
      <c r="AR90" s="128">
        <v>40</v>
      </c>
      <c r="AS90" s="129">
        <v>47</v>
      </c>
      <c r="AT90" s="219">
        <f t="shared" si="48"/>
        <v>-7</v>
      </c>
      <c r="AU90" s="125">
        <v>2</v>
      </c>
      <c r="AV90" s="31"/>
      <c r="AW90" s="88"/>
      <c r="AX90" s="88"/>
      <c r="AY90" s="88"/>
      <c r="AZ90" s="88"/>
      <c r="BA90" s="88"/>
      <c r="BB90" s="89"/>
      <c r="BC90" s="11"/>
      <c r="BD90" s="220" t="s">
        <v>43</v>
      </c>
      <c r="BE90" s="128">
        <v>35</v>
      </c>
      <c r="BF90" s="129">
        <v>39</v>
      </c>
      <c r="BG90" s="219">
        <f t="shared" si="49"/>
        <v>-4</v>
      </c>
      <c r="BH90" s="125">
        <v>2</v>
      </c>
      <c r="BI90" s="288"/>
      <c r="BJ90" s="88"/>
      <c r="BK90" s="88"/>
      <c r="BL90" s="88"/>
      <c r="BM90" s="88"/>
      <c r="BN90" s="88"/>
      <c r="BO90" s="89"/>
      <c r="BP90" s="547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</row>
    <row r="91" spans="1:81" ht="15.75">
      <c r="A91" s="196"/>
      <c r="B91" s="196"/>
      <c r="C91" s="2">
        <v>49</v>
      </c>
      <c r="D91" s="220" t="s">
        <v>28</v>
      </c>
      <c r="E91" s="128">
        <v>8</v>
      </c>
      <c r="F91" s="129">
        <v>13</v>
      </c>
      <c r="G91" s="219">
        <f t="shared" si="45"/>
        <v>-5</v>
      </c>
      <c r="H91" s="125">
        <v>0</v>
      </c>
      <c r="I91" s="31"/>
      <c r="J91" s="126"/>
      <c r="K91" s="126"/>
      <c r="L91" s="126"/>
      <c r="M91" s="126"/>
      <c r="N91" s="126"/>
      <c r="O91" s="127"/>
      <c r="P91" s="11"/>
      <c r="Q91" s="220" t="s">
        <v>26</v>
      </c>
      <c r="R91" s="128">
        <v>18</v>
      </c>
      <c r="S91" s="129">
        <v>23</v>
      </c>
      <c r="T91" s="219">
        <f t="shared" si="46"/>
        <v>-5</v>
      </c>
      <c r="U91" s="125">
        <v>1</v>
      </c>
      <c r="V91" s="31"/>
      <c r="W91" s="130"/>
      <c r="X91" s="130"/>
      <c r="Y91" s="130"/>
      <c r="Z91" s="130"/>
      <c r="AA91" s="130"/>
      <c r="AB91" s="131"/>
      <c r="AC91" s="11"/>
      <c r="AD91" s="220" t="s">
        <v>97</v>
      </c>
      <c r="AE91" s="128">
        <v>33</v>
      </c>
      <c r="AF91" s="129">
        <v>37</v>
      </c>
      <c r="AG91" s="219">
        <f t="shared" si="47"/>
        <v>-4</v>
      </c>
      <c r="AH91" s="125">
        <v>1</v>
      </c>
      <c r="AI91" s="31"/>
      <c r="AJ91" s="88"/>
      <c r="AK91" s="88"/>
      <c r="AL91" s="88"/>
      <c r="AM91" s="88"/>
      <c r="AN91" s="88"/>
      <c r="AO91" s="89"/>
      <c r="AP91" s="11"/>
      <c r="AQ91" s="220" t="s">
        <v>48</v>
      </c>
      <c r="AR91" s="128">
        <v>39</v>
      </c>
      <c r="AS91" s="129">
        <v>46</v>
      </c>
      <c r="AT91" s="219">
        <f t="shared" si="48"/>
        <v>-7</v>
      </c>
      <c r="AU91" s="125">
        <v>2</v>
      </c>
      <c r="AV91" s="31"/>
      <c r="AW91" s="88"/>
      <c r="AX91" s="88"/>
      <c r="AY91" s="88"/>
      <c r="AZ91" s="88"/>
      <c r="BA91" s="88"/>
      <c r="BB91" s="89"/>
      <c r="BC91" s="11"/>
      <c r="BD91" s="220" t="s">
        <v>35</v>
      </c>
      <c r="BE91" s="128">
        <v>42</v>
      </c>
      <c r="BF91" s="129">
        <v>47</v>
      </c>
      <c r="BG91" s="219">
        <f t="shared" si="49"/>
        <v>-5</v>
      </c>
      <c r="BH91" s="125">
        <v>2</v>
      </c>
      <c r="BI91" s="288"/>
      <c r="BJ91" s="88"/>
      <c r="BK91" s="88"/>
      <c r="BL91" s="88"/>
      <c r="BM91" s="88"/>
      <c r="BN91" s="88"/>
      <c r="BO91" s="89"/>
      <c r="BP91" s="547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</row>
    <row r="92" spans="1:81" ht="15.75">
      <c r="A92" s="196"/>
      <c r="B92" s="196"/>
      <c r="C92" s="2">
        <v>50</v>
      </c>
      <c r="D92" s="220" t="s">
        <v>51</v>
      </c>
      <c r="E92" s="128">
        <v>8</v>
      </c>
      <c r="F92" s="129">
        <v>13</v>
      </c>
      <c r="G92" s="219">
        <f t="shared" si="45"/>
        <v>-5</v>
      </c>
      <c r="H92" s="125">
        <v>0</v>
      </c>
      <c r="I92" s="31"/>
      <c r="J92" s="126"/>
      <c r="K92" s="126"/>
      <c r="L92" s="126"/>
      <c r="M92" s="126"/>
      <c r="N92" s="126"/>
      <c r="O92" s="127"/>
      <c r="P92" s="11"/>
      <c r="Q92" s="220" t="s">
        <v>48</v>
      </c>
      <c r="R92" s="128">
        <v>18</v>
      </c>
      <c r="S92" s="129">
        <v>23</v>
      </c>
      <c r="T92" s="219">
        <f t="shared" si="46"/>
        <v>-5</v>
      </c>
      <c r="U92" s="125">
        <v>1</v>
      </c>
      <c r="V92" s="31"/>
      <c r="W92" s="130"/>
      <c r="X92" s="130"/>
      <c r="Y92" s="130"/>
      <c r="Z92" s="130"/>
      <c r="AA92" s="130"/>
      <c r="AB92" s="131"/>
      <c r="AC92" s="11"/>
      <c r="AD92" s="220" t="s">
        <v>27</v>
      </c>
      <c r="AE92" s="128">
        <v>32</v>
      </c>
      <c r="AF92" s="129">
        <v>36</v>
      </c>
      <c r="AG92" s="219">
        <f t="shared" si="47"/>
        <v>-4</v>
      </c>
      <c r="AH92" s="125">
        <v>1</v>
      </c>
      <c r="AI92" s="31"/>
      <c r="AJ92" s="88"/>
      <c r="AK92" s="88"/>
      <c r="AL92" s="88"/>
      <c r="AM92" s="88"/>
      <c r="AN92" s="88"/>
      <c r="AO92" s="89"/>
      <c r="AP92" s="11"/>
      <c r="AQ92" s="220" t="s">
        <v>94</v>
      </c>
      <c r="AR92" s="128">
        <v>36</v>
      </c>
      <c r="AS92" s="129">
        <v>45</v>
      </c>
      <c r="AT92" s="219">
        <f t="shared" si="48"/>
        <v>-9</v>
      </c>
      <c r="AU92" s="125">
        <v>2</v>
      </c>
      <c r="AV92" s="31"/>
      <c r="AW92" s="88"/>
      <c r="AX92" s="88"/>
      <c r="AY92" s="88"/>
      <c r="AZ92" s="88"/>
      <c r="BA92" s="88"/>
      <c r="BB92" s="89"/>
      <c r="BC92" s="11"/>
      <c r="BD92" s="220" t="s">
        <v>80</v>
      </c>
      <c r="BE92" s="128">
        <v>46</v>
      </c>
      <c r="BF92" s="129">
        <v>52</v>
      </c>
      <c r="BG92" s="219">
        <f t="shared" si="49"/>
        <v>-6</v>
      </c>
      <c r="BH92" s="125">
        <v>2</v>
      </c>
      <c r="BI92" s="288"/>
      <c r="BJ92" s="88"/>
      <c r="BK92" s="88"/>
      <c r="BL92" s="88"/>
      <c r="BM92" s="88"/>
      <c r="BN92" s="88"/>
      <c r="BO92" s="89"/>
      <c r="BP92" s="547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</row>
    <row r="93" spans="1:81" ht="15.75">
      <c r="A93" s="196"/>
      <c r="B93" s="196"/>
      <c r="C93" s="2">
        <v>51</v>
      </c>
      <c r="D93" s="220" t="s">
        <v>61</v>
      </c>
      <c r="E93" s="128">
        <v>8</v>
      </c>
      <c r="F93" s="129">
        <v>13</v>
      </c>
      <c r="G93" s="219">
        <f t="shared" si="45"/>
        <v>-5</v>
      </c>
      <c r="H93" s="125">
        <v>0</v>
      </c>
      <c r="I93" s="31"/>
      <c r="J93" s="126"/>
      <c r="K93" s="126"/>
      <c r="L93" s="126"/>
      <c r="M93" s="126"/>
      <c r="N93" s="126"/>
      <c r="O93" s="127"/>
      <c r="P93" s="11"/>
      <c r="Q93" s="220" t="s">
        <v>64</v>
      </c>
      <c r="R93" s="128">
        <v>16</v>
      </c>
      <c r="S93" s="129">
        <v>22</v>
      </c>
      <c r="T93" s="219">
        <f t="shared" si="46"/>
        <v>-6</v>
      </c>
      <c r="U93" s="125">
        <v>1</v>
      </c>
      <c r="V93" s="31"/>
      <c r="W93" s="130"/>
      <c r="X93" s="130"/>
      <c r="Y93" s="130"/>
      <c r="Z93" s="130"/>
      <c r="AA93" s="130"/>
      <c r="AB93" s="131"/>
      <c r="AC93" s="11"/>
      <c r="AD93" s="220" t="s">
        <v>61</v>
      </c>
      <c r="AE93" s="128">
        <v>25</v>
      </c>
      <c r="AF93" s="129">
        <v>30</v>
      </c>
      <c r="AG93" s="219">
        <f t="shared" si="47"/>
        <v>-5</v>
      </c>
      <c r="AH93" s="125">
        <v>1</v>
      </c>
      <c r="AI93" s="31"/>
      <c r="AJ93" s="88"/>
      <c r="AK93" s="88"/>
      <c r="AL93" s="88"/>
      <c r="AM93" s="88"/>
      <c r="AN93" s="88"/>
      <c r="AO93" s="89"/>
      <c r="AP93" s="11"/>
      <c r="AQ93" s="220" t="s">
        <v>64</v>
      </c>
      <c r="AR93" s="128">
        <v>32</v>
      </c>
      <c r="AS93" s="129">
        <v>43</v>
      </c>
      <c r="AT93" s="219">
        <f t="shared" si="48"/>
        <v>-11</v>
      </c>
      <c r="AU93" s="125">
        <v>2</v>
      </c>
      <c r="AV93" s="31"/>
      <c r="AW93" s="88"/>
      <c r="AX93" s="88"/>
      <c r="AY93" s="88"/>
      <c r="AZ93" s="88"/>
      <c r="BA93" s="88"/>
      <c r="BB93" s="89"/>
      <c r="BC93" s="11"/>
      <c r="BD93" s="220" t="s">
        <v>31</v>
      </c>
      <c r="BE93" s="128">
        <v>40</v>
      </c>
      <c r="BF93" s="129">
        <v>47</v>
      </c>
      <c r="BG93" s="219">
        <f t="shared" si="49"/>
        <v>-7</v>
      </c>
      <c r="BH93" s="125">
        <v>2</v>
      </c>
      <c r="BI93" s="288"/>
      <c r="BJ93" s="88"/>
      <c r="BK93" s="88"/>
      <c r="BL93" s="88"/>
      <c r="BM93" s="88"/>
      <c r="BN93" s="88"/>
      <c r="BO93" s="89"/>
      <c r="BP93" s="547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</row>
    <row r="94" spans="1:81" ht="15.75">
      <c r="A94" s="196"/>
      <c r="B94" s="196"/>
      <c r="C94" s="2">
        <v>52</v>
      </c>
      <c r="D94" s="220" t="s">
        <v>50</v>
      </c>
      <c r="E94" s="128">
        <v>7</v>
      </c>
      <c r="F94" s="129">
        <v>13</v>
      </c>
      <c r="G94" s="219">
        <f t="shared" si="45"/>
        <v>-6</v>
      </c>
      <c r="H94" s="125">
        <v>0</v>
      </c>
      <c r="I94" s="31"/>
      <c r="J94" s="126"/>
      <c r="K94" s="126"/>
      <c r="L94" s="126"/>
      <c r="M94" s="126"/>
      <c r="N94" s="126"/>
      <c r="O94" s="127"/>
      <c r="P94" s="11"/>
      <c r="Q94" s="220" t="s">
        <v>67</v>
      </c>
      <c r="R94" s="128">
        <v>15</v>
      </c>
      <c r="S94" s="129">
        <v>21</v>
      </c>
      <c r="T94" s="219">
        <f t="shared" si="46"/>
        <v>-6</v>
      </c>
      <c r="U94" s="125">
        <v>1</v>
      </c>
      <c r="V94" s="31"/>
      <c r="W94" s="130"/>
      <c r="X94" s="130"/>
      <c r="Y94" s="130"/>
      <c r="Z94" s="130"/>
      <c r="AA94" s="130"/>
      <c r="AB94" s="131"/>
      <c r="AC94" s="11"/>
      <c r="AD94" s="220" t="s">
        <v>51</v>
      </c>
      <c r="AE94" s="128">
        <v>28</v>
      </c>
      <c r="AF94" s="129">
        <v>33</v>
      </c>
      <c r="AG94" s="219">
        <f t="shared" si="47"/>
        <v>-5</v>
      </c>
      <c r="AH94" s="125">
        <v>1</v>
      </c>
      <c r="AI94" s="31"/>
      <c r="AJ94" s="88"/>
      <c r="AK94" s="88"/>
      <c r="AL94" s="88"/>
      <c r="AM94" s="88"/>
      <c r="AN94" s="88"/>
      <c r="AO94" s="89"/>
      <c r="AP94" s="11"/>
      <c r="AQ94" s="220" t="s">
        <v>79</v>
      </c>
      <c r="AR94" s="128">
        <v>42</v>
      </c>
      <c r="AS94" s="129">
        <v>41</v>
      </c>
      <c r="AT94" s="219">
        <f t="shared" si="48"/>
        <v>1</v>
      </c>
      <c r="AU94" s="125">
        <v>1</v>
      </c>
      <c r="AV94" s="31"/>
      <c r="AW94" s="88"/>
      <c r="AX94" s="88"/>
      <c r="AY94" s="88"/>
      <c r="AZ94" s="88"/>
      <c r="BA94" s="88"/>
      <c r="BB94" s="89"/>
      <c r="BC94" s="11"/>
      <c r="BD94" s="220" t="s">
        <v>63</v>
      </c>
      <c r="BE94" s="128">
        <v>45</v>
      </c>
      <c r="BF94" s="129">
        <v>52</v>
      </c>
      <c r="BG94" s="219">
        <f t="shared" si="49"/>
        <v>-7</v>
      </c>
      <c r="BH94" s="125">
        <v>2</v>
      </c>
      <c r="BI94" s="288"/>
      <c r="BJ94" s="88"/>
      <c r="BK94" s="88"/>
      <c r="BL94" s="88"/>
      <c r="BM94" s="88"/>
      <c r="BN94" s="88"/>
      <c r="BO94" s="89"/>
      <c r="BP94" s="547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</row>
    <row r="95" spans="1:81" ht="15.75">
      <c r="A95" s="196"/>
      <c r="B95" s="196"/>
      <c r="C95" s="2">
        <v>53</v>
      </c>
      <c r="D95" s="220" t="s">
        <v>54</v>
      </c>
      <c r="E95" s="128">
        <v>7</v>
      </c>
      <c r="F95" s="129">
        <v>13</v>
      </c>
      <c r="G95" s="219">
        <f t="shared" si="45"/>
        <v>-6</v>
      </c>
      <c r="H95" s="125">
        <v>0</v>
      </c>
      <c r="I95" s="31"/>
      <c r="J95" s="126"/>
      <c r="K95" s="126"/>
      <c r="L95" s="126"/>
      <c r="M95" s="126"/>
      <c r="N95" s="126"/>
      <c r="O95" s="127"/>
      <c r="P95" s="11"/>
      <c r="Q95" s="220" t="s">
        <v>90</v>
      </c>
      <c r="R95" s="128">
        <v>17</v>
      </c>
      <c r="S95" s="129">
        <v>25</v>
      </c>
      <c r="T95" s="219">
        <f t="shared" si="46"/>
        <v>-8</v>
      </c>
      <c r="U95" s="125">
        <v>1</v>
      </c>
      <c r="V95" s="31"/>
      <c r="W95" s="130"/>
      <c r="X95" s="130"/>
      <c r="Y95" s="130"/>
      <c r="Z95" s="130"/>
      <c r="AA95" s="130"/>
      <c r="AB95" s="131"/>
      <c r="AC95" s="11"/>
      <c r="AD95" s="220" t="s">
        <v>58</v>
      </c>
      <c r="AE95" s="128">
        <v>32</v>
      </c>
      <c r="AF95" s="129">
        <v>37</v>
      </c>
      <c r="AG95" s="219">
        <f t="shared" si="47"/>
        <v>-5</v>
      </c>
      <c r="AH95" s="125">
        <v>1</v>
      </c>
      <c r="AI95" s="31"/>
      <c r="AJ95" s="88"/>
      <c r="AK95" s="88"/>
      <c r="AL95" s="88"/>
      <c r="AM95" s="88"/>
      <c r="AN95" s="88"/>
      <c r="AO95" s="89"/>
      <c r="AP95" s="11"/>
      <c r="AQ95" s="220" t="s">
        <v>84</v>
      </c>
      <c r="AR95" s="128">
        <v>47</v>
      </c>
      <c r="AS95" s="129">
        <v>46</v>
      </c>
      <c r="AT95" s="219">
        <f t="shared" si="48"/>
        <v>1</v>
      </c>
      <c r="AU95" s="125">
        <v>1</v>
      </c>
      <c r="AV95" s="31"/>
      <c r="AW95" s="88"/>
      <c r="AX95" s="88"/>
      <c r="AY95" s="88"/>
      <c r="AZ95" s="88"/>
      <c r="BA95" s="88"/>
      <c r="BB95" s="89"/>
      <c r="BC95" s="11"/>
      <c r="BD95" s="220" t="s">
        <v>41</v>
      </c>
      <c r="BE95" s="128">
        <v>39</v>
      </c>
      <c r="BF95" s="129">
        <v>49</v>
      </c>
      <c r="BG95" s="219">
        <f t="shared" si="49"/>
        <v>-10</v>
      </c>
      <c r="BH95" s="125">
        <v>2</v>
      </c>
      <c r="BI95" s="288"/>
      <c r="BJ95" s="88"/>
      <c r="BK95" s="88"/>
      <c r="BL95" s="88"/>
      <c r="BM95" s="88"/>
      <c r="BN95" s="88"/>
      <c r="BO95" s="89"/>
      <c r="BP95" s="547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</row>
    <row r="96" spans="1:81" ht="15.75">
      <c r="A96" s="196"/>
      <c r="B96" s="196"/>
      <c r="C96" s="2">
        <v>54</v>
      </c>
      <c r="D96" s="220" t="s">
        <v>96</v>
      </c>
      <c r="E96" s="128">
        <v>7</v>
      </c>
      <c r="F96" s="129">
        <v>13</v>
      </c>
      <c r="G96" s="219">
        <f t="shared" si="45"/>
        <v>-6</v>
      </c>
      <c r="H96" s="125">
        <v>0</v>
      </c>
      <c r="I96" s="31"/>
      <c r="J96" s="126"/>
      <c r="K96" s="126"/>
      <c r="L96" s="126"/>
      <c r="M96" s="126"/>
      <c r="N96" s="126"/>
      <c r="O96" s="127"/>
      <c r="P96" s="11"/>
      <c r="Q96" s="220" t="s">
        <v>86</v>
      </c>
      <c r="R96" s="128">
        <v>15</v>
      </c>
      <c r="S96" s="129">
        <v>24</v>
      </c>
      <c r="T96" s="219">
        <f t="shared" si="46"/>
        <v>-9</v>
      </c>
      <c r="U96" s="125">
        <v>1</v>
      </c>
      <c r="V96" s="31"/>
      <c r="W96" s="130"/>
      <c r="X96" s="130"/>
      <c r="Y96" s="130"/>
      <c r="Z96" s="130"/>
      <c r="AA96" s="130"/>
      <c r="AB96" s="131"/>
      <c r="AC96" s="11"/>
      <c r="AD96" s="220" t="s">
        <v>28</v>
      </c>
      <c r="AE96" s="128">
        <v>28</v>
      </c>
      <c r="AF96" s="129">
        <v>35</v>
      </c>
      <c r="AG96" s="219">
        <f t="shared" si="47"/>
        <v>-7</v>
      </c>
      <c r="AH96" s="125">
        <v>1</v>
      </c>
      <c r="AI96" s="31"/>
      <c r="AJ96" s="88"/>
      <c r="AK96" s="88"/>
      <c r="AL96" s="88"/>
      <c r="AM96" s="88"/>
      <c r="AN96" s="88"/>
      <c r="AO96" s="89"/>
      <c r="AP96" s="11"/>
      <c r="AQ96" s="220" t="s">
        <v>54</v>
      </c>
      <c r="AR96" s="128">
        <v>38</v>
      </c>
      <c r="AS96" s="129">
        <v>39</v>
      </c>
      <c r="AT96" s="219">
        <f t="shared" si="48"/>
        <v>-1</v>
      </c>
      <c r="AU96" s="125">
        <v>1</v>
      </c>
      <c r="AV96" s="31"/>
      <c r="AW96" s="88"/>
      <c r="AX96" s="88"/>
      <c r="AY96" s="88"/>
      <c r="AZ96" s="88"/>
      <c r="BA96" s="88"/>
      <c r="BB96" s="89"/>
      <c r="BC96" s="11"/>
      <c r="BD96" s="220" t="s">
        <v>30</v>
      </c>
      <c r="BE96" s="128">
        <v>32</v>
      </c>
      <c r="BF96" s="129">
        <v>42</v>
      </c>
      <c r="BG96" s="219">
        <f t="shared" si="49"/>
        <v>-10</v>
      </c>
      <c r="BH96" s="125">
        <v>2</v>
      </c>
      <c r="BI96" s="288"/>
      <c r="BJ96" s="88"/>
      <c r="BK96" s="88"/>
      <c r="BL96" s="88"/>
      <c r="BM96" s="88"/>
      <c r="BN96" s="88"/>
      <c r="BO96" s="89"/>
      <c r="BP96" s="547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</row>
    <row r="97" spans="1:81" ht="15.75">
      <c r="A97" s="196"/>
      <c r="B97" s="196"/>
      <c r="C97" s="2">
        <v>55</v>
      </c>
      <c r="D97" s="220" t="s">
        <v>59</v>
      </c>
      <c r="E97" s="128">
        <v>7</v>
      </c>
      <c r="F97" s="129">
        <v>13</v>
      </c>
      <c r="G97" s="219">
        <f t="shared" si="45"/>
        <v>-6</v>
      </c>
      <c r="H97" s="125">
        <v>0</v>
      </c>
      <c r="I97" s="31"/>
      <c r="J97" s="126"/>
      <c r="K97" s="126"/>
      <c r="L97" s="126"/>
      <c r="M97" s="126"/>
      <c r="N97" s="126"/>
      <c r="O97" s="127"/>
      <c r="P97" s="11"/>
      <c r="Q97" s="220" t="s">
        <v>57</v>
      </c>
      <c r="R97" s="128">
        <v>22</v>
      </c>
      <c r="S97" s="129">
        <v>26</v>
      </c>
      <c r="T97" s="219">
        <f t="shared" si="46"/>
        <v>-4</v>
      </c>
      <c r="U97" s="125">
        <v>0</v>
      </c>
      <c r="V97" s="31"/>
      <c r="W97" s="130"/>
      <c r="X97" s="130"/>
      <c r="Y97" s="130"/>
      <c r="Z97" s="130"/>
      <c r="AA97" s="130"/>
      <c r="AB97" s="131"/>
      <c r="AC97" s="11"/>
      <c r="AD97" s="220" t="s">
        <v>31</v>
      </c>
      <c r="AE97" s="128">
        <v>25</v>
      </c>
      <c r="AF97" s="129">
        <v>33</v>
      </c>
      <c r="AG97" s="219">
        <f t="shared" si="47"/>
        <v>-8</v>
      </c>
      <c r="AH97" s="125">
        <v>1</v>
      </c>
      <c r="AI97" s="31"/>
      <c r="AJ97" s="88"/>
      <c r="AK97" s="88"/>
      <c r="AL97" s="88"/>
      <c r="AM97" s="88"/>
      <c r="AN97" s="88"/>
      <c r="AO97" s="89"/>
      <c r="AP97" s="11"/>
      <c r="AQ97" s="220" t="s">
        <v>44</v>
      </c>
      <c r="AR97" s="128">
        <v>39</v>
      </c>
      <c r="AS97" s="129">
        <v>41</v>
      </c>
      <c r="AT97" s="219">
        <f t="shared" si="48"/>
        <v>-2</v>
      </c>
      <c r="AU97" s="125">
        <v>1</v>
      </c>
      <c r="AV97" s="31"/>
      <c r="AW97" s="88"/>
      <c r="AX97" s="88"/>
      <c r="AY97" s="88"/>
      <c r="AZ97" s="88"/>
      <c r="BA97" s="88"/>
      <c r="BB97" s="89"/>
      <c r="BC97" s="11"/>
      <c r="BD97" s="220" t="s">
        <v>67</v>
      </c>
      <c r="BE97" s="128">
        <v>38</v>
      </c>
      <c r="BF97" s="129">
        <v>49</v>
      </c>
      <c r="BG97" s="219">
        <f t="shared" si="49"/>
        <v>-11</v>
      </c>
      <c r="BH97" s="125">
        <v>2</v>
      </c>
      <c r="BI97" s="288"/>
      <c r="BJ97" s="88"/>
      <c r="BK97" s="88"/>
      <c r="BL97" s="88"/>
      <c r="BM97" s="88"/>
      <c r="BN97" s="88"/>
      <c r="BO97" s="89"/>
      <c r="BP97" s="547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</row>
    <row r="98" spans="1:81" ht="15.75">
      <c r="A98" s="196"/>
      <c r="B98" s="196"/>
      <c r="C98" s="2">
        <v>56</v>
      </c>
      <c r="D98" s="220" t="s">
        <v>65</v>
      </c>
      <c r="E98" s="128">
        <v>7</v>
      </c>
      <c r="F98" s="129">
        <v>13</v>
      </c>
      <c r="G98" s="219">
        <f t="shared" si="45"/>
        <v>-6</v>
      </c>
      <c r="H98" s="125">
        <v>0</v>
      </c>
      <c r="I98" s="31"/>
      <c r="J98" s="126"/>
      <c r="K98" s="126"/>
      <c r="L98" s="126"/>
      <c r="M98" s="126"/>
      <c r="N98" s="126"/>
      <c r="O98" s="127"/>
      <c r="P98" s="11"/>
      <c r="Q98" s="220" t="s">
        <v>84</v>
      </c>
      <c r="R98" s="128">
        <v>22</v>
      </c>
      <c r="S98" s="129">
        <v>26</v>
      </c>
      <c r="T98" s="219">
        <f t="shared" si="46"/>
        <v>-4</v>
      </c>
      <c r="U98" s="125">
        <v>0</v>
      </c>
      <c r="V98" s="31"/>
      <c r="W98" s="130"/>
      <c r="X98" s="130"/>
      <c r="Y98" s="130"/>
      <c r="Z98" s="130"/>
      <c r="AA98" s="130"/>
      <c r="AB98" s="131"/>
      <c r="AC98" s="11"/>
      <c r="AD98" s="220" t="s">
        <v>50</v>
      </c>
      <c r="AE98" s="128">
        <v>24</v>
      </c>
      <c r="AF98" s="129">
        <v>32</v>
      </c>
      <c r="AG98" s="219">
        <f t="shared" si="47"/>
        <v>-8</v>
      </c>
      <c r="AH98" s="125">
        <v>1</v>
      </c>
      <c r="AI98" s="31"/>
      <c r="AJ98" s="88"/>
      <c r="AK98" s="88"/>
      <c r="AL98" s="88"/>
      <c r="AM98" s="88"/>
      <c r="AN98" s="88"/>
      <c r="AO98" s="89"/>
      <c r="AP98" s="11"/>
      <c r="AQ98" s="220" t="s">
        <v>96</v>
      </c>
      <c r="AR98" s="128">
        <v>40</v>
      </c>
      <c r="AS98" s="129">
        <v>45</v>
      </c>
      <c r="AT98" s="219">
        <f t="shared" si="48"/>
        <v>-5</v>
      </c>
      <c r="AU98" s="125">
        <v>1</v>
      </c>
      <c r="AV98" s="31"/>
      <c r="AW98" s="88"/>
      <c r="AX98" s="88"/>
      <c r="AY98" s="88"/>
      <c r="AZ98" s="88"/>
      <c r="BA98" s="88"/>
      <c r="BB98" s="89"/>
      <c r="BC98" s="11"/>
      <c r="BD98" s="220" t="s">
        <v>55</v>
      </c>
      <c r="BE98" s="128">
        <v>43</v>
      </c>
      <c r="BF98" s="129">
        <v>55</v>
      </c>
      <c r="BG98" s="219">
        <f t="shared" si="49"/>
        <v>-12</v>
      </c>
      <c r="BH98" s="125">
        <v>2</v>
      </c>
      <c r="BI98" s="288"/>
      <c r="BJ98" s="88"/>
      <c r="BK98" s="88"/>
      <c r="BL98" s="88"/>
      <c r="BM98" s="88"/>
      <c r="BN98" s="88"/>
      <c r="BO98" s="89"/>
      <c r="BP98" s="547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</row>
    <row r="99" spans="1:81" ht="15.75">
      <c r="A99" s="196"/>
      <c r="B99" s="196"/>
      <c r="C99" s="2">
        <v>57</v>
      </c>
      <c r="D99" s="220" t="s">
        <v>93</v>
      </c>
      <c r="E99" s="128">
        <v>7</v>
      </c>
      <c r="F99" s="129">
        <v>13</v>
      </c>
      <c r="G99" s="219">
        <f t="shared" si="45"/>
        <v>-6</v>
      </c>
      <c r="H99" s="125">
        <v>0</v>
      </c>
      <c r="I99" s="31"/>
      <c r="J99" s="126"/>
      <c r="K99" s="126"/>
      <c r="L99" s="126"/>
      <c r="M99" s="126"/>
      <c r="N99" s="126"/>
      <c r="O99" s="127"/>
      <c r="P99" s="11"/>
      <c r="Q99" s="220" t="s">
        <v>81</v>
      </c>
      <c r="R99" s="128">
        <v>21</v>
      </c>
      <c r="S99" s="129">
        <v>26</v>
      </c>
      <c r="T99" s="219">
        <f t="shared" si="46"/>
        <v>-5</v>
      </c>
      <c r="U99" s="125">
        <v>0</v>
      </c>
      <c r="V99" s="31"/>
      <c r="W99" s="130"/>
      <c r="X99" s="130"/>
      <c r="Y99" s="130"/>
      <c r="Z99" s="130"/>
      <c r="AA99" s="130"/>
      <c r="AB99" s="131"/>
      <c r="AC99" s="11"/>
      <c r="AD99" s="220" t="s">
        <v>80</v>
      </c>
      <c r="AE99" s="128">
        <v>23</v>
      </c>
      <c r="AF99" s="129">
        <v>32</v>
      </c>
      <c r="AG99" s="219">
        <f t="shared" si="47"/>
        <v>-9</v>
      </c>
      <c r="AH99" s="125">
        <v>1</v>
      </c>
      <c r="AI99" s="31"/>
      <c r="AJ99" s="88"/>
      <c r="AK99" s="88"/>
      <c r="AL99" s="88"/>
      <c r="AM99" s="88"/>
      <c r="AN99" s="88"/>
      <c r="AO99" s="89"/>
      <c r="AP99" s="11"/>
      <c r="AQ99" s="220" t="s">
        <v>39</v>
      </c>
      <c r="AR99" s="128">
        <v>40</v>
      </c>
      <c r="AS99" s="129">
        <v>45</v>
      </c>
      <c r="AT99" s="219">
        <f t="shared" si="48"/>
        <v>-5</v>
      </c>
      <c r="AU99" s="125">
        <v>1</v>
      </c>
      <c r="AV99" s="31"/>
      <c r="AW99" s="88"/>
      <c r="AX99" s="88"/>
      <c r="AY99" s="88"/>
      <c r="AZ99" s="88"/>
      <c r="BA99" s="88"/>
      <c r="BB99" s="89"/>
      <c r="BC99" s="11"/>
      <c r="BD99" s="220" t="s">
        <v>58</v>
      </c>
      <c r="BE99" s="128">
        <v>36</v>
      </c>
      <c r="BF99" s="129">
        <v>49</v>
      </c>
      <c r="BG99" s="219">
        <f t="shared" si="49"/>
        <v>-13</v>
      </c>
      <c r="BH99" s="125">
        <v>2</v>
      </c>
      <c r="BI99" s="288"/>
      <c r="BJ99" s="88"/>
      <c r="BK99" s="88"/>
      <c r="BL99" s="88"/>
      <c r="BM99" s="88"/>
      <c r="BN99" s="88"/>
      <c r="BO99" s="89"/>
      <c r="BP99" s="547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</row>
    <row r="100" spans="1:81" ht="15.75">
      <c r="A100" s="196"/>
      <c r="B100" s="196"/>
      <c r="C100" s="2">
        <v>58</v>
      </c>
      <c r="D100" s="220" t="s">
        <v>89</v>
      </c>
      <c r="E100" s="128">
        <v>6</v>
      </c>
      <c r="F100" s="129">
        <v>13</v>
      </c>
      <c r="G100" s="219">
        <f t="shared" si="45"/>
        <v>-7</v>
      </c>
      <c r="H100" s="125">
        <v>0</v>
      </c>
      <c r="I100" s="31"/>
      <c r="J100" s="126"/>
      <c r="K100" s="126"/>
      <c r="L100" s="126"/>
      <c r="M100" s="126"/>
      <c r="N100" s="126"/>
      <c r="O100" s="127"/>
      <c r="P100" s="11"/>
      <c r="Q100" s="220" t="s">
        <v>45</v>
      </c>
      <c r="R100" s="128">
        <v>19</v>
      </c>
      <c r="S100" s="129">
        <v>26</v>
      </c>
      <c r="T100" s="219">
        <f t="shared" si="46"/>
        <v>-7</v>
      </c>
      <c r="U100" s="125">
        <v>0</v>
      </c>
      <c r="V100" s="31"/>
      <c r="W100" s="130"/>
      <c r="X100" s="130"/>
      <c r="Y100" s="130"/>
      <c r="Z100" s="130"/>
      <c r="AA100" s="130"/>
      <c r="AB100" s="131"/>
      <c r="AC100" s="11"/>
      <c r="AD100" s="220" t="s">
        <v>63</v>
      </c>
      <c r="AE100" s="128">
        <v>25</v>
      </c>
      <c r="AF100" s="129">
        <v>35</v>
      </c>
      <c r="AG100" s="219">
        <f t="shared" si="47"/>
        <v>-10</v>
      </c>
      <c r="AH100" s="125">
        <v>1</v>
      </c>
      <c r="AI100" s="31"/>
      <c r="AJ100" s="88"/>
      <c r="AK100" s="88"/>
      <c r="AL100" s="88"/>
      <c r="AM100" s="88"/>
      <c r="AN100" s="88"/>
      <c r="AO100" s="89"/>
      <c r="AP100" s="11"/>
      <c r="AQ100" s="220" t="s">
        <v>51</v>
      </c>
      <c r="AR100" s="128">
        <v>37</v>
      </c>
      <c r="AS100" s="129">
        <v>46</v>
      </c>
      <c r="AT100" s="219">
        <f t="shared" si="48"/>
        <v>-9</v>
      </c>
      <c r="AU100" s="125">
        <v>1</v>
      </c>
      <c r="AV100" s="31"/>
      <c r="AW100" s="88"/>
      <c r="AX100" s="88"/>
      <c r="AY100" s="88"/>
      <c r="AZ100" s="88"/>
      <c r="BA100" s="88"/>
      <c r="BB100" s="89"/>
      <c r="BC100" s="11"/>
      <c r="BD100" s="220" t="s">
        <v>34</v>
      </c>
      <c r="BE100" s="128">
        <v>45</v>
      </c>
      <c r="BF100" s="129">
        <v>60</v>
      </c>
      <c r="BG100" s="219">
        <f t="shared" si="49"/>
        <v>-15</v>
      </c>
      <c r="BH100" s="125">
        <v>2</v>
      </c>
      <c r="BI100" s="288"/>
      <c r="BJ100" s="88"/>
      <c r="BK100" s="88"/>
      <c r="BL100" s="88"/>
      <c r="BM100" s="88"/>
      <c r="BN100" s="88"/>
      <c r="BO100" s="89"/>
      <c r="BP100" s="547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</row>
    <row r="101" spans="1:81" ht="15.75">
      <c r="A101" s="196"/>
      <c r="B101" s="196"/>
      <c r="C101" s="2">
        <v>59</v>
      </c>
      <c r="D101" s="220" t="s">
        <v>39</v>
      </c>
      <c r="E101" s="128">
        <v>5</v>
      </c>
      <c r="F101" s="129">
        <v>13</v>
      </c>
      <c r="G101" s="219">
        <f t="shared" si="45"/>
        <v>-8</v>
      </c>
      <c r="H101" s="125">
        <v>0</v>
      </c>
      <c r="I101" s="31"/>
      <c r="J101" s="126"/>
      <c r="K101" s="126"/>
      <c r="L101" s="126"/>
      <c r="M101" s="126"/>
      <c r="N101" s="126"/>
      <c r="O101" s="127"/>
      <c r="P101" s="11"/>
      <c r="Q101" s="220" t="s">
        <v>27</v>
      </c>
      <c r="R101" s="128">
        <v>19</v>
      </c>
      <c r="S101" s="129">
        <v>26</v>
      </c>
      <c r="T101" s="219">
        <f t="shared" si="46"/>
        <v>-7</v>
      </c>
      <c r="U101" s="125">
        <v>0</v>
      </c>
      <c r="V101" s="31"/>
      <c r="W101" s="130"/>
      <c r="X101" s="130"/>
      <c r="Y101" s="130"/>
      <c r="Z101" s="130"/>
      <c r="AA101" s="130"/>
      <c r="AB101" s="131"/>
      <c r="AC101" s="11"/>
      <c r="AD101" s="220" t="s">
        <v>41</v>
      </c>
      <c r="AE101" s="128">
        <v>16</v>
      </c>
      <c r="AF101" s="129">
        <v>26</v>
      </c>
      <c r="AG101" s="219">
        <f t="shared" si="47"/>
        <v>-10</v>
      </c>
      <c r="AH101" s="125">
        <v>1</v>
      </c>
      <c r="AI101" s="31"/>
      <c r="AJ101" s="88"/>
      <c r="AK101" s="88"/>
      <c r="AL101" s="88"/>
      <c r="AM101" s="88"/>
      <c r="AN101" s="88"/>
      <c r="AO101" s="89"/>
      <c r="AP101" s="11"/>
      <c r="AQ101" s="220" t="s">
        <v>28</v>
      </c>
      <c r="AR101" s="128">
        <v>38</v>
      </c>
      <c r="AS101" s="129">
        <v>48</v>
      </c>
      <c r="AT101" s="219">
        <f t="shared" si="48"/>
        <v>-10</v>
      </c>
      <c r="AU101" s="125">
        <v>1</v>
      </c>
      <c r="AV101" s="31"/>
      <c r="AW101" s="88"/>
      <c r="AX101" s="88"/>
      <c r="AY101" s="88"/>
      <c r="AZ101" s="88"/>
      <c r="BA101" s="88"/>
      <c r="BB101" s="89"/>
      <c r="BC101" s="11"/>
      <c r="BD101" s="220" t="s">
        <v>86</v>
      </c>
      <c r="BE101" s="128">
        <v>40</v>
      </c>
      <c r="BF101" s="129">
        <v>55</v>
      </c>
      <c r="BG101" s="219">
        <f t="shared" si="49"/>
        <v>-15</v>
      </c>
      <c r="BH101" s="125">
        <v>2</v>
      </c>
      <c r="BI101" s="288"/>
      <c r="BJ101" s="88"/>
      <c r="BK101" s="88"/>
      <c r="BL101" s="88"/>
      <c r="BM101" s="88"/>
      <c r="BN101" s="88"/>
      <c r="BO101" s="89"/>
      <c r="BP101" s="547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</row>
    <row r="102" spans="1:81" ht="15.75">
      <c r="A102" s="196"/>
      <c r="B102" s="196"/>
      <c r="C102" s="2">
        <v>60</v>
      </c>
      <c r="D102" s="220" t="s">
        <v>48</v>
      </c>
      <c r="E102" s="128">
        <v>5</v>
      </c>
      <c r="F102" s="129">
        <v>13</v>
      </c>
      <c r="G102" s="219">
        <f t="shared" si="45"/>
        <v>-8</v>
      </c>
      <c r="H102" s="125">
        <v>0</v>
      </c>
      <c r="I102" s="31"/>
      <c r="J102" s="126"/>
      <c r="K102" s="126"/>
      <c r="L102" s="126"/>
      <c r="M102" s="126"/>
      <c r="N102" s="126"/>
      <c r="O102" s="127"/>
      <c r="P102" s="11"/>
      <c r="Q102" s="220" t="s">
        <v>83</v>
      </c>
      <c r="R102" s="128">
        <v>18</v>
      </c>
      <c r="S102" s="129">
        <v>26</v>
      </c>
      <c r="T102" s="219">
        <f t="shared" si="46"/>
        <v>-8</v>
      </c>
      <c r="U102" s="125">
        <v>0</v>
      </c>
      <c r="V102" s="31"/>
      <c r="W102" s="130"/>
      <c r="X102" s="130"/>
      <c r="Y102" s="130"/>
      <c r="Z102" s="130"/>
      <c r="AA102" s="130"/>
      <c r="AB102" s="131"/>
      <c r="AC102" s="11"/>
      <c r="AD102" s="220" t="s">
        <v>48</v>
      </c>
      <c r="AE102" s="128">
        <v>26</v>
      </c>
      <c r="AF102" s="129">
        <v>36</v>
      </c>
      <c r="AG102" s="219">
        <f t="shared" si="47"/>
        <v>-10</v>
      </c>
      <c r="AH102" s="125">
        <v>1</v>
      </c>
      <c r="AI102" s="31"/>
      <c r="AJ102" s="88"/>
      <c r="AK102" s="88"/>
      <c r="AL102" s="88"/>
      <c r="AM102" s="88"/>
      <c r="AN102" s="88"/>
      <c r="AO102" s="89"/>
      <c r="AP102" s="11"/>
      <c r="AQ102" s="220" t="s">
        <v>35</v>
      </c>
      <c r="AR102" s="128">
        <v>29</v>
      </c>
      <c r="AS102" s="129">
        <v>39</v>
      </c>
      <c r="AT102" s="219">
        <f t="shared" si="48"/>
        <v>-10</v>
      </c>
      <c r="AU102" s="125">
        <v>1</v>
      </c>
      <c r="AV102" s="31"/>
      <c r="AW102" s="88"/>
      <c r="AX102" s="88"/>
      <c r="AY102" s="88"/>
      <c r="AZ102" s="88"/>
      <c r="BA102" s="88"/>
      <c r="BB102" s="89"/>
      <c r="BC102" s="11"/>
      <c r="BD102" s="220" t="s">
        <v>48</v>
      </c>
      <c r="BE102" s="128">
        <v>39</v>
      </c>
      <c r="BF102" s="129">
        <v>59</v>
      </c>
      <c r="BG102" s="219">
        <f t="shared" si="49"/>
        <v>-20</v>
      </c>
      <c r="BH102" s="125">
        <v>2</v>
      </c>
      <c r="BI102" s="288"/>
      <c r="BJ102" s="88"/>
      <c r="BK102" s="88"/>
      <c r="BL102" s="88"/>
      <c r="BM102" s="88"/>
      <c r="BN102" s="88"/>
      <c r="BO102" s="89"/>
      <c r="BP102" s="547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</row>
    <row r="103" spans="1:81" ht="15.75">
      <c r="A103" s="196"/>
      <c r="B103" s="196"/>
      <c r="C103" s="2">
        <v>61</v>
      </c>
      <c r="D103" s="220" t="s">
        <v>78</v>
      </c>
      <c r="E103" s="128">
        <v>5</v>
      </c>
      <c r="F103" s="129">
        <v>13</v>
      </c>
      <c r="G103" s="219">
        <f t="shared" si="45"/>
        <v>-8</v>
      </c>
      <c r="H103" s="125">
        <v>0</v>
      </c>
      <c r="I103" s="31"/>
      <c r="J103" s="126"/>
      <c r="K103" s="126"/>
      <c r="L103" s="126"/>
      <c r="M103" s="126"/>
      <c r="N103" s="126"/>
      <c r="O103" s="127"/>
      <c r="P103" s="11"/>
      <c r="Q103" s="220" t="s">
        <v>33</v>
      </c>
      <c r="R103" s="128">
        <v>16</v>
      </c>
      <c r="S103" s="129">
        <v>26</v>
      </c>
      <c r="T103" s="219">
        <f t="shared" si="46"/>
        <v>-10</v>
      </c>
      <c r="U103" s="125">
        <v>0</v>
      </c>
      <c r="V103" s="31"/>
      <c r="W103" s="130"/>
      <c r="X103" s="130"/>
      <c r="Y103" s="130"/>
      <c r="Z103" s="130"/>
      <c r="AA103" s="130"/>
      <c r="AB103" s="131"/>
      <c r="AC103" s="11"/>
      <c r="AD103" s="220" t="s">
        <v>67</v>
      </c>
      <c r="AE103" s="128">
        <v>23</v>
      </c>
      <c r="AF103" s="129">
        <v>34</v>
      </c>
      <c r="AG103" s="219">
        <f t="shared" si="47"/>
        <v>-11</v>
      </c>
      <c r="AH103" s="125">
        <v>1</v>
      </c>
      <c r="AI103" s="31"/>
      <c r="AJ103" s="88"/>
      <c r="AK103" s="88"/>
      <c r="AL103" s="88"/>
      <c r="AM103" s="88"/>
      <c r="AN103" s="88"/>
      <c r="AO103" s="89"/>
      <c r="AP103" s="11"/>
      <c r="AQ103" s="220" t="s">
        <v>105</v>
      </c>
      <c r="AR103" s="128">
        <v>38</v>
      </c>
      <c r="AS103" s="129">
        <v>49</v>
      </c>
      <c r="AT103" s="219">
        <f t="shared" si="48"/>
        <v>-11</v>
      </c>
      <c r="AU103" s="125">
        <v>1</v>
      </c>
      <c r="AV103" s="31"/>
      <c r="AW103" s="88"/>
      <c r="AX103" s="88"/>
      <c r="AY103" s="88"/>
      <c r="AZ103" s="88"/>
      <c r="BA103" s="88"/>
      <c r="BB103" s="89"/>
      <c r="BC103" s="11"/>
      <c r="BD103" s="220" t="s">
        <v>54</v>
      </c>
      <c r="BE103" s="128">
        <v>49</v>
      </c>
      <c r="BF103" s="129">
        <v>52</v>
      </c>
      <c r="BG103" s="219">
        <f t="shared" si="49"/>
        <v>-3</v>
      </c>
      <c r="BH103" s="125">
        <v>1</v>
      </c>
      <c r="BI103" s="288"/>
      <c r="BJ103" s="88"/>
      <c r="BK103" s="88"/>
      <c r="BL103" s="88"/>
      <c r="BM103" s="88"/>
      <c r="BN103" s="88"/>
      <c r="BO103" s="89"/>
      <c r="BP103" s="547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</row>
    <row r="104" spans="1:81" ht="15.75">
      <c r="A104" s="196"/>
      <c r="B104" s="196"/>
      <c r="C104" s="2">
        <v>62</v>
      </c>
      <c r="D104" s="220" t="s">
        <v>31</v>
      </c>
      <c r="E104" s="128">
        <v>4</v>
      </c>
      <c r="F104" s="129">
        <v>13</v>
      </c>
      <c r="G104" s="219">
        <f t="shared" si="45"/>
        <v>-9</v>
      </c>
      <c r="H104" s="125">
        <v>0</v>
      </c>
      <c r="I104" s="31"/>
      <c r="J104" s="126"/>
      <c r="K104" s="126"/>
      <c r="L104" s="126"/>
      <c r="M104" s="126"/>
      <c r="N104" s="126"/>
      <c r="O104" s="127"/>
      <c r="P104" s="11"/>
      <c r="Q104" s="220" t="s">
        <v>28</v>
      </c>
      <c r="R104" s="128">
        <v>15</v>
      </c>
      <c r="S104" s="129">
        <v>26</v>
      </c>
      <c r="T104" s="219">
        <f t="shared" si="46"/>
        <v>-11</v>
      </c>
      <c r="U104" s="125">
        <v>0</v>
      </c>
      <c r="V104" s="31"/>
      <c r="W104" s="130"/>
      <c r="X104" s="130"/>
      <c r="Y104" s="130"/>
      <c r="Z104" s="130"/>
      <c r="AA104" s="130"/>
      <c r="AB104" s="131"/>
      <c r="AC104" s="11"/>
      <c r="AD104" s="220" t="s">
        <v>86</v>
      </c>
      <c r="AE104" s="128">
        <v>25</v>
      </c>
      <c r="AF104" s="129">
        <v>36</v>
      </c>
      <c r="AG104" s="219">
        <f t="shared" si="47"/>
        <v>-11</v>
      </c>
      <c r="AH104" s="125">
        <v>1</v>
      </c>
      <c r="AI104" s="31"/>
      <c r="AJ104" s="88"/>
      <c r="AK104" s="88"/>
      <c r="AL104" s="88"/>
      <c r="AM104" s="88"/>
      <c r="AN104" s="88"/>
      <c r="AO104" s="89"/>
      <c r="AP104" s="11"/>
      <c r="AQ104" s="220" t="s">
        <v>41</v>
      </c>
      <c r="AR104" s="128">
        <v>26</v>
      </c>
      <c r="AS104" s="129">
        <v>39</v>
      </c>
      <c r="AT104" s="219">
        <f t="shared" si="48"/>
        <v>-13</v>
      </c>
      <c r="AU104" s="125">
        <v>1</v>
      </c>
      <c r="AV104" s="31"/>
      <c r="AW104" s="88"/>
      <c r="AX104" s="88"/>
      <c r="AY104" s="88"/>
      <c r="AZ104" s="88"/>
      <c r="BA104" s="88"/>
      <c r="BB104" s="89"/>
      <c r="BC104" s="11"/>
      <c r="BD104" s="220" t="s">
        <v>83</v>
      </c>
      <c r="BE104" s="128">
        <v>47</v>
      </c>
      <c r="BF104" s="129">
        <v>52</v>
      </c>
      <c r="BG104" s="219">
        <f t="shared" si="49"/>
        <v>-5</v>
      </c>
      <c r="BH104" s="125">
        <v>1</v>
      </c>
      <c r="BI104" s="288"/>
      <c r="BJ104" s="88"/>
      <c r="BK104" s="88"/>
      <c r="BL104" s="88"/>
      <c r="BM104" s="88"/>
      <c r="BN104" s="88"/>
      <c r="BO104" s="89"/>
      <c r="BP104" s="547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</row>
    <row r="105" spans="1:81" ht="15.75">
      <c r="A105" s="196"/>
      <c r="B105" s="196"/>
      <c r="C105" s="2">
        <v>63</v>
      </c>
      <c r="D105" s="220" t="s">
        <v>33</v>
      </c>
      <c r="E105" s="128">
        <v>4</v>
      </c>
      <c r="F105" s="129">
        <v>13</v>
      </c>
      <c r="G105" s="219">
        <f t="shared" si="45"/>
        <v>-9</v>
      </c>
      <c r="H105" s="125">
        <v>0</v>
      </c>
      <c r="I105" s="31"/>
      <c r="J105" s="126"/>
      <c r="K105" s="126"/>
      <c r="L105" s="126"/>
      <c r="M105" s="126"/>
      <c r="N105" s="126"/>
      <c r="O105" s="127"/>
      <c r="P105" s="11"/>
      <c r="Q105" s="220" t="s">
        <v>39</v>
      </c>
      <c r="R105" s="128">
        <v>15</v>
      </c>
      <c r="S105" s="129">
        <v>26</v>
      </c>
      <c r="T105" s="219">
        <f t="shared" si="46"/>
        <v>-11</v>
      </c>
      <c r="U105" s="125">
        <v>0</v>
      </c>
      <c r="V105" s="31"/>
      <c r="W105" s="130"/>
      <c r="X105" s="130"/>
      <c r="Y105" s="130"/>
      <c r="Z105" s="130"/>
      <c r="AA105" s="130"/>
      <c r="AB105" s="131"/>
      <c r="AC105" s="11"/>
      <c r="AD105" s="220" t="s">
        <v>65</v>
      </c>
      <c r="AE105" s="128">
        <v>27</v>
      </c>
      <c r="AF105" s="129">
        <v>38</v>
      </c>
      <c r="AG105" s="219">
        <f t="shared" si="47"/>
        <v>-11</v>
      </c>
      <c r="AH105" s="125">
        <v>1</v>
      </c>
      <c r="AI105" s="31"/>
      <c r="AJ105" s="88"/>
      <c r="AK105" s="88"/>
      <c r="AL105" s="88"/>
      <c r="AM105" s="88"/>
      <c r="AN105" s="88"/>
      <c r="AO105" s="89"/>
      <c r="AP105" s="11"/>
      <c r="AQ105" s="220" t="s">
        <v>97</v>
      </c>
      <c r="AR105" s="128">
        <v>35</v>
      </c>
      <c r="AS105" s="129">
        <v>50</v>
      </c>
      <c r="AT105" s="219">
        <f t="shared" si="48"/>
        <v>-15</v>
      </c>
      <c r="AU105" s="125">
        <v>1</v>
      </c>
      <c r="AV105" s="31"/>
      <c r="AW105" s="88"/>
      <c r="AX105" s="88"/>
      <c r="AY105" s="88"/>
      <c r="AZ105" s="88"/>
      <c r="BA105" s="88"/>
      <c r="BB105" s="89"/>
      <c r="BC105" s="11"/>
      <c r="BD105" s="220" t="s">
        <v>79</v>
      </c>
      <c r="BE105" s="128">
        <v>46</v>
      </c>
      <c r="BF105" s="129">
        <v>54</v>
      </c>
      <c r="BG105" s="219">
        <f t="shared" si="49"/>
        <v>-8</v>
      </c>
      <c r="BH105" s="125">
        <v>1</v>
      </c>
      <c r="BI105" s="288"/>
      <c r="BJ105" s="88"/>
      <c r="BK105" s="88"/>
      <c r="BL105" s="88"/>
      <c r="BM105" s="88"/>
      <c r="BN105" s="88"/>
      <c r="BO105" s="89"/>
      <c r="BP105" s="547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</row>
    <row r="106" spans="1:81" ht="15.75">
      <c r="A106" s="196"/>
      <c r="B106" s="196"/>
      <c r="C106" s="2">
        <v>64</v>
      </c>
      <c r="D106" s="220" t="s">
        <v>90</v>
      </c>
      <c r="E106" s="128">
        <v>4</v>
      </c>
      <c r="F106" s="129">
        <v>13</v>
      </c>
      <c r="G106" s="219">
        <f t="shared" si="45"/>
        <v>-9</v>
      </c>
      <c r="H106" s="125">
        <v>0</v>
      </c>
      <c r="I106" s="31"/>
      <c r="J106" s="126"/>
      <c r="K106" s="126"/>
      <c r="L106" s="126"/>
      <c r="M106" s="126"/>
      <c r="N106" s="126"/>
      <c r="O106" s="127"/>
      <c r="P106" s="11"/>
      <c r="Q106" s="220" t="s">
        <v>65</v>
      </c>
      <c r="R106" s="128">
        <v>14</v>
      </c>
      <c r="S106" s="129">
        <v>26</v>
      </c>
      <c r="T106" s="219">
        <f t="shared" si="46"/>
        <v>-12</v>
      </c>
      <c r="U106" s="125">
        <v>0</v>
      </c>
      <c r="V106" s="31"/>
      <c r="W106" s="130"/>
      <c r="X106" s="130"/>
      <c r="Y106" s="130"/>
      <c r="Z106" s="130"/>
      <c r="AA106" s="130"/>
      <c r="AB106" s="131"/>
      <c r="AC106" s="11"/>
      <c r="AD106" s="220" t="s">
        <v>30</v>
      </c>
      <c r="AE106" s="128">
        <v>14</v>
      </c>
      <c r="AF106" s="129">
        <v>29</v>
      </c>
      <c r="AG106" s="219">
        <f t="shared" si="47"/>
        <v>-15</v>
      </c>
      <c r="AH106" s="125">
        <v>1</v>
      </c>
      <c r="AI106" s="31"/>
      <c r="AJ106" s="88"/>
      <c r="AK106" s="88"/>
      <c r="AL106" s="88"/>
      <c r="AM106" s="88"/>
      <c r="AN106" s="88"/>
      <c r="AO106" s="89"/>
      <c r="AP106" s="11"/>
      <c r="AQ106" s="220" t="s">
        <v>63</v>
      </c>
      <c r="AR106" s="128">
        <v>32</v>
      </c>
      <c r="AS106" s="129">
        <v>48</v>
      </c>
      <c r="AT106" s="219">
        <f t="shared" si="48"/>
        <v>-16</v>
      </c>
      <c r="AU106" s="125">
        <v>1</v>
      </c>
      <c r="AV106" s="31"/>
      <c r="AW106" s="88"/>
      <c r="AX106" s="88"/>
      <c r="AY106" s="88"/>
      <c r="AZ106" s="88"/>
      <c r="BA106" s="88"/>
      <c r="BB106" s="89"/>
      <c r="BC106" s="11"/>
      <c r="BD106" s="220" t="s">
        <v>51</v>
      </c>
      <c r="BE106" s="128">
        <v>48</v>
      </c>
      <c r="BF106" s="129">
        <v>59</v>
      </c>
      <c r="BG106" s="219">
        <f t="shared" si="49"/>
        <v>-11</v>
      </c>
      <c r="BH106" s="125">
        <v>1</v>
      </c>
      <c r="BI106" s="288"/>
      <c r="BJ106" s="88"/>
      <c r="BK106" s="88"/>
      <c r="BL106" s="88"/>
      <c r="BM106" s="88"/>
      <c r="BN106" s="88"/>
      <c r="BO106" s="89"/>
      <c r="BP106" s="547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</row>
    <row r="107" spans="1:81" ht="15.75">
      <c r="A107" s="196"/>
      <c r="B107" s="196"/>
      <c r="C107" s="2">
        <v>65</v>
      </c>
      <c r="D107" s="220" t="s">
        <v>35</v>
      </c>
      <c r="E107" s="128">
        <v>3</v>
      </c>
      <c r="F107" s="129">
        <v>13</v>
      </c>
      <c r="G107" s="219">
        <f aca="true" t="shared" si="50" ref="G107:G116">SUM(E107-F107)</f>
        <v>-10</v>
      </c>
      <c r="H107" s="125">
        <v>0</v>
      </c>
      <c r="I107" s="31"/>
      <c r="J107" s="126"/>
      <c r="K107" s="126"/>
      <c r="L107" s="126"/>
      <c r="M107" s="126"/>
      <c r="N107" s="126"/>
      <c r="O107" s="127"/>
      <c r="P107" s="11"/>
      <c r="Q107" s="220" t="s">
        <v>54</v>
      </c>
      <c r="R107" s="128">
        <v>13</v>
      </c>
      <c r="S107" s="129">
        <v>26</v>
      </c>
      <c r="T107" s="219">
        <f aca="true" t="shared" si="51" ref="T107:T116">SUM(R107-S107)</f>
        <v>-13</v>
      </c>
      <c r="U107" s="125">
        <v>0</v>
      </c>
      <c r="V107" s="31"/>
      <c r="W107" s="130"/>
      <c r="X107" s="130"/>
      <c r="Y107" s="130"/>
      <c r="Z107" s="130"/>
      <c r="AA107" s="130"/>
      <c r="AB107" s="131"/>
      <c r="AC107" s="11"/>
      <c r="AD107" s="220" t="s">
        <v>84</v>
      </c>
      <c r="AE107" s="128">
        <v>34</v>
      </c>
      <c r="AF107" s="129">
        <v>39</v>
      </c>
      <c r="AG107" s="219">
        <f aca="true" t="shared" si="52" ref="AG107:AG116">SUM(AE107-AF107)</f>
        <v>-5</v>
      </c>
      <c r="AH107" s="125">
        <v>0</v>
      </c>
      <c r="AI107" s="31"/>
      <c r="AJ107" s="88"/>
      <c r="AK107" s="88"/>
      <c r="AL107" s="88"/>
      <c r="AM107" s="88"/>
      <c r="AN107" s="88"/>
      <c r="AO107" s="89"/>
      <c r="AP107" s="11"/>
      <c r="AQ107" s="220" t="s">
        <v>78</v>
      </c>
      <c r="AR107" s="128">
        <v>31</v>
      </c>
      <c r="AS107" s="129">
        <v>47</v>
      </c>
      <c r="AT107" s="219">
        <f aca="true" t="shared" si="53" ref="AT107:AT116">SUM(AR107-AS107)</f>
        <v>-16</v>
      </c>
      <c r="AU107" s="125">
        <v>1</v>
      </c>
      <c r="AV107" s="31"/>
      <c r="AW107" s="88"/>
      <c r="AX107" s="88"/>
      <c r="AY107" s="88"/>
      <c r="AZ107" s="88"/>
      <c r="BA107" s="88"/>
      <c r="BB107" s="89"/>
      <c r="BC107" s="11"/>
      <c r="BD107" s="220" t="s">
        <v>105</v>
      </c>
      <c r="BE107" s="128">
        <v>48</v>
      </c>
      <c r="BF107" s="129">
        <v>62</v>
      </c>
      <c r="BG107" s="219">
        <f aca="true" t="shared" si="54" ref="BG107:BG116">SUM(BE107-BF107)</f>
        <v>-14</v>
      </c>
      <c r="BH107" s="125">
        <v>1</v>
      </c>
      <c r="BI107" s="288"/>
      <c r="BJ107" s="88"/>
      <c r="BK107" s="88"/>
      <c r="BL107" s="88"/>
      <c r="BM107" s="88"/>
      <c r="BN107" s="88"/>
      <c r="BO107" s="89"/>
      <c r="BP107" s="547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</row>
    <row r="108" spans="1:81" ht="15.75">
      <c r="A108" s="196"/>
      <c r="B108" s="196"/>
      <c r="C108" s="2">
        <v>66</v>
      </c>
      <c r="D108" s="220" t="s">
        <v>69</v>
      </c>
      <c r="E108" s="128">
        <v>3</v>
      </c>
      <c r="F108" s="129">
        <v>13</v>
      </c>
      <c r="G108" s="219">
        <f t="shared" si="50"/>
        <v>-10</v>
      </c>
      <c r="H108" s="125">
        <v>0</v>
      </c>
      <c r="I108" s="31"/>
      <c r="J108" s="126"/>
      <c r="K108" s="126"/>
      <c r="L108" s="126"/>
      <c r="M108" s="126"/>
      <c r="N108" s="126"/>
      <c r="O108" s="127"/>
      <c r="P108" s="11"/>
      <c r="Q108" s="220" t="s">
        <v>74</v>
      </c>
      <c r="R108" s="128">
        <v>0</v>
      </c>
      <c r="S108" s="129">
        <v>26</v>
      </c>
      <c r="T108" s="219">
        <f t="shared" si="51"/>
        <v>-26</v>
      </c>
      <c r="U108" s="125">
        <v>0</v>
      </c>
      <c r="V108" s="31"/>
      <c r="W108" s="130"/>
      <c r="X108" s="130"/>
      <c r="Y108" s="130"/>
      <c r="Z108" s="130"/>
      <c r="AA108" s="130"/>
      <c r="AB108" s="131"/>
      <c r="AC108" s="11"/>
      <c r="AD108" s="220" t="s">
        <v>45</v>
      </c>
      <c r="AE108" s="128">
        <v>19</v>
      </c>
      <c r="AF108" s="129">
        <v>26</v>
      </c>
      <c r="AG108" s="219">
        <f t="shared" si="52"/>
        <v>-7</v>
      </c>
      <c r="AH108" s="125">
        <v>0</v>
      </c>
      <c r="AI108" s="31"/>
      <c r="AJ108" s="88"/>
      <c r="AK108" s="88"/>
      <c r="AL108" s="88"/>
      <c r="AM108" s="88"/>
      <c r="AN108" s="88"/>
      <c r="AO108" s="89"/>
      <c r="AP108" s="11"/>
      <c r="AQ108" s="220" t="s">
        <v>43</v>
      </c>
      <c r="AR108" s="128">
        <v>22</v>
      </c>
      <c r="AS108" s="129">
        <v>39</v>
      </c>
      <c r="AT108" s="219">
        <f t="shared" si="53"/>
        <v>-17</v>
      </c>
      <c r="AU108" s="125">
        <v>1</v>
      </c>
      <c r="AV108" s="31"/>
      <c r="AW108" s="88"/>
      <c r="AX108" s="88"/>
      <c r="AY108" s="88"/>
      <c r="AZ108" s="88"/>
      <c r="BA108" s="88"/>
      <c r="BB108" s="89"/>
      <c r="BC108" s="11"/>
      <c r="BD108" s="220" t="s">
        <v>28</v>
      </c>
      <c r="BE108" s="128">
        <v>46</v>
      </c>
      <c r="BF108" s="129">
        <v>61</v>
      </c>
      <c r="BG108" s="219">
        <f t="shared" si="54"/>
        <v>-15</v>
      </c>
      <c r="BH108" s="125">
        <v>1</v>
      </c>
      <c r="BI108" s="288"/>
      <c r="BJ108" s="88"/>
      <c r="BK108" s="88"/>
      <c r="BL108" s="88"/>
      <c r="BM108" s="88"/>
      <c r="BN108" s="88"/>
      <c r="BO108" s="89"/>
      <c r="BP108" s="547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</row>
    <row r="109" spans="1:81" ht="15.75">
      <c r="A109" s="196"/>
      <c r="B109" s="196"/>
      <c r="C109" s="2">
        <v>67</v>
      </c>
      <c r="D109" s="220" t="s">
        <v>72</v>
      </c>
      <c r="E109" s="128">
        <v>3</v>
      </c>
      <c r="F109" s="129">
        <v>13</v>
      </c>
      <c r="G109" s="219">
        <f t="shared" si="50"/>
        <v>-10</v>
      </c>
      <c r="H109" s="125">
        <v>0</v>
      </c>
      <c r="I109" s="31"/>
      <c r="J109" s="126"/>
      <c r="K109" s="126"/>
      <c r="L109" s="126"/>
      <c r="M109" s="126"/>
      <c r="N109" s="126"/>
      <c r="O109" s="127"/>
      <c r="P109" s="11"/>
      <c r="Q109" s="220" t="s">
        <v>76</v>
      </c>
      <c r="R109" s="128">
        <v>0</v>
      </c>
      <c r="S109" s="129">
        <v>26</v>
      </c>
      <c r="T109" s="219">
        <f t="shared" si="51"/>
        <v>-26</v>
      </c>
      <c r="U109" s="125">
        <v>0</v>
      </c>
      <c r="V109" s="31"/>
      <c r="W109" s="130"/>
      <c r="X109" s="130"/>
      <c r="Y109" s="130"/>
      <c r="Z109" s="130"/>
      <c r="AA109" s="130"/>
      <c r="AB109" s="131"/>
      <c r="AC109" s="11"/>
      <c r="AD109" s="220" t="s">
        <v>83</v>
      </c>
      <c r="AE109" s="128">
        <v>28</v>
      </c>
      <c r="AF109" s="129">
        <v>39</v>
      </c>
      <c r="AG109" s="219">
        <f t="shared" si="52"/>
        <v>-11</v>
      </c>
      <c r="AH109" s="125">
        <v>0</v>
      </c>
      <c r="AI109" s="31"/>
      <c r="AJ109" s="88"/>
      <c r="AK109" s="88"/>
      <c r="AL109" s="88"/>
      <c r="AM109" s="88"/>
      <c r="AN109" s="88"/>
      <c r="AO109" s="89"/>
      <c r="AP109" s="11"/>
      <c r="AQ109" s="220" t="s">
        <v>50</v>
      </c>
      <c r="AR109" s="128">
        <v>25</v>
      </c>
      <c r="AS109" s="129">
        <v>45</v>
      </c>
      <c r="AT109" s="219">
        <f t="shared" si="53"/>
        <v>-20</v>
      </c>
      <c r="AU109" s="125">
        <v>1</v>
      </c>
      <c r="AV109" s="31"/>
      <c r="AW109" s="88"/>
      <c r="AX109" s="88"/>
      <c r="AY109" s="88"/>
      <c r="AZ109" s="88"/>
      <c r="BA109" s="88"/>
      <c r="BB109" s="89"/>
      <c r="BC109" s="11"/>
      <c r="BD109" s="220" t="s">
        <v>96</v>
      </c>
      <c r="BE109" s="128">
        <v>42</v>
      </c>
      <c r="BF109" s="129">
        <v>58</v>
      </c>
      <c r="BG109" s="219">
        <f t="shared" si="54"/>
        <v>-16</v>
      </c>
      <c r="BH109" s="125">
        <v>1</v>
      </c>
      <c r="BI109" s="288"/>
      <c r="BJ109" s="88"/>
      <c r="BK109" s="88"/>
      <c r="BL109" s="88"/>
      <c r="BM109" s="88"/>
      <c r="BN109" s="88"/>
      <c r="BO109" s="89"/>
      <c r="BP109" s="547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</row>
    <row r="110" spans="1:81" ht="15.75">
      <c r="A110" s="196"/>
      <c r="B110" s="196"/>
      <c r="C110" s="2">
        <v>68</v>
      </c>
      <c r="D110" s="220" t="s">
        <v>43</v>
      </c>
      <c r="E110" s="128">
        <v>2</v>
      </c>
      <c r="F110" s="129">
        <v>13</v>
      </c>
      <c r="G110" s="219">
        <f t="shared" si="50"/>
        <v>-11</v>
      </c>
      <c r="H110" s="125">
        <v>0</v>
      </c>
      <c r="I110" s="31"/>
      <c r="J110" s="126"/>
      <c r="K110" s="126"/>
      <c r="L110" s="126"/>
      <c r="M110" s="126"/>
      <c r="N110" s="126"/>
      <c r="O110" s="127"/>
      <c r="P110" s="11"/>
      <c r="Q110" s="220" t="s">
        <v>89</v>
      </c>
      <c r="R110" s="128">
        <v>12</v>
      </c>
      <c r="S110" s="129">
        <v>26</v>
      </c>
      <c r="T110" s="219">
        <f t="shared" si="51"/>
        <v>-14</v>
      </c>
      <c r="U110" s="125">
        <v>0</v>
      </c>
      <c r="V110" s="31"/>
      <c r="W110" s="130"/>
      <c r="X110" s="130"/>
      <c r="Y110" s="130"/>
      <c r="Z110" s="130"/>
      <c r="AA110" s="130"/>
      <c r="AB110" s="131"/>
      <c r="AC110" s="11"/>
      <c r="AD110" s="220" t="s">
        <v>39</v>
      </c>
      <c r="AE110" s="128">
        <v>27</v>
      </c>
      <c r="AF110" s="129">
        <v>39</v>
      </c>
      <c r="AG110" s="219">
        <f t="shared" si="52"/>
        <v>-12</v>
      </c>
      <c r="AH110" s="125">
        <v>0</v>
      </c>
      <c r="AI110" s="31"/>
      <c r="AJ110" s="88"/>
      <c r="AK110" s="88"/>
      <c r="AL110" s="88"/>
      <c r="AM110" s="88"/>
      <c r="AN110" s="88"/>
      <c r="AO110" s="89"/>
      <c r="AP110" s="11"/>
      <c r="AQ110" s="220" t="s">
        <v>86</v>
      </c>
      <c r="AR110" s="128">
        <v>27</v>
      </c>
      <c r="AS110" s="129">
        <v>49</v>
      </c>
      <c r="AT110" s="219">
        <f t="shared" si="53"/>
        <v>-22</v>
      </c>
      <c r="AU110" s="125">
        <v>1</v>
      </c>
      <c r="AV110" s="31"/>
      <c r="AW110" s="88"/>
      <c r="AX110" s="88"/>
      <c r="AY110" s="88"/>
      <c r="AZ110" s="88"/>
      <c r="BA110" s="88"/>
      <c r="BB110" s="89"/>
      <c r="BC110" s="11"/>
      <c r="BD110" s="220" t="s">
        <v>97</v>
      </c>
      <c r="BE110" s="128">
        <v>39</v>
      </c>
      <c r="BF110" s="129">
        <v>63</v>
      </c>
      <c r="BG110" s="219">
        <f t="shared" si="54"/>
        <v>-24</v>
      </c>
      <c r="BH110" s="125">
        <v>1</v>
      </c>
      <c r="BI110" s="288"/>
      <c r="BJ110" s="88"/>
      <c r="BK110" s="88"/>
      <c r="BL110" s="88"/>
      <c r="BM110" s="88"/>
      <c r="BN110" s="88"/>
      <c r="BO110" s="89"/>
      <c r="BP110" s="547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</row>
    <row r="111" spans="1:81" ht="15.75">
      <c r="A111" s="196"/>
      <c r="B111" s="196"/>
      <c r="C111" s="2">
        <v>69</v>
      </c>
      <c r="D111" s="220" t="s">
        <v>67</v>
      </c>
      <c r="E111" s="128">
        <v>2</v>
      </c>
      <c r="F111" s="129">
        <v>13</v>
      </c>
      <c r="G111" s="219">
        <f t="shared" si="50"/>
        <v>-11</v>
      </c>
      <c r="H111" s="125">
        <v>0</v>
      </c>
      <c r="I111" s="31"/>
      <c r="J111" s="126"/>
      <c r="K111" s="126"/>
      <c r="L111" s="126"/>
      <c r="M111" s="126"/>
      <c r="N111" s="126"/>
      <c r="O111" s="127"/>
      <c r="P111" s="11"/>
      <c r="Q111" s="220" t="s">
        <v>78</v>
      </c>
      <c r="R111" s="128">
        <v>12</v>
      </c>
      <c r="S111" s="129">
        <v>26</v>
      </c>
      <c r="T111" s="219">
        <f t="shared" si="51"/>
        <v>-14</v>
      </c>
      <c r="U111" s="125">
        <v>0</v>
      </c>
      <c r="V111" s="31"/>
      <c r="W111" s="130"/>
      <c r="X111" s="130"/>
      <c r="Y111" s="130"/>
      <c r="Z111" s="130"/>
      <c r="AA111" s="130"/>
      <c r="AB111" s="131"/>
      <c r="AC111" s="11"/>
      <c r="AD111" s="220" t="s">
        <v>33</v>
      </c>
      <c r="AE111" s="128">
        <v>25</v>
      </c>
      <c r="AF111" s="129">
        <v>39</v>
      </c>
      <c r="AG111" s="219">
        <f t="shared" si="52"/>
        <v>-14</v>
      </c>
      <c r="AH111" s="125">
        <v>0</v>
      </c>
      <c r="AI111" s="31"/>
      <c r="AJ111" s="88"/>
      <c r="AK111" s="88"/>
      <c r="AL111" s="88"/>
      <c r="AM111" s="88"/>
      <c r="AN111" s="88"/>
      <c r="AO111" s="89"/>
      <c r="AP111" s="11"/>
      <c r="AQ111" s="220" t="s">
        <v>30</v>
      </c>
      <c r="AR111" s="128">
        <v>19</v>
      </c>
      <c r="AS111" s="129">
        <v>42</v>
      </c>
      <c r="AT111" s="219">
        <f t="shared" si="53"/>
        <v>-23</v>
      </c>
      <c r="AU111" s="125">
        <v>1</v>
      </c>
      <c r="AV111" s="31"/>
      <c r="AW111" s="88"/>
      <c r="AX111" s="88"/>
      <c r="AY111" s="88"/>
      <c r="AZ111" s="88"/>
      <c r="BA111" s="88"/>
      <c r="BB111" s="89"/>
      <c r="BC111" s="11"/>
      <c r="BD111" s="220" t="s">
        <v>50</v>
      </c>
      <c r="BE111" s="128">
        <v>31</v>
      </c>
      <c r="BF111" s="129">
        <v>58</v>
      </c>
      <c r="BG111" s="219">
        <f t="shared" si="54"/>
        <v>-27</v>
      </c>
      <c r="BH111" s="125">
        <v>1</v>
      </c>
      <c r="BI111" s="288"/>
      <c r="BJ111" s="88"/>
      <c r="BK111" s="88"/>
      <c r="BL111" s="88"/>
      <c r="BM111" s="88"/>
      <c r="BN111" s="88"/>
      <c r="BO111" s="89"/>
      <c r="BP111" s="547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</row>
    <row r="112" spans="1:81" ht="15.75">
      <c r="A112" s="196"/>
      <c r="B112" s="196"/>
      <c r="C112" s="2">
        <v>70</v>
      </c>
      <c r="D112" s="220" t="s">
        <v>80</v>
      </c>
      <c r="E112" s="128">
        <v>2</v>
      </c>
      <c r="F112" s="129">
        <v>13</v>
      </c>
      <c r="G112" s="219">
        <f t="shared" si="50"/>
        <v>-11</v>
      </c>
      <c r="H112" s="125">
        <v>0</v>
      </c>
      <c r="I112" s="31"/>
      <c r="J112" s="126"/>
      <c r="K112" s="126"/>
      <c r="L112" s="126"/>
      <c r="M112" s="126"/>
      <c r="N112" s="126"/>
      <c r="O112" s="127"/>
      <c r="P112" s="11"/>
      <c r="Q112" s="220" t="s">
        <v>50</v>
      </c>
      <c r="R112" s="128">
        <v>11</v>
      </c>
      <c r="S112" s="129">
        <v>26</v>
      </c>
      <c r="T112" s="219">
        <f t="shared" si="51"/>
        <v>-15</v>
      </c>
      <c r="U112" s="125">
        <v>0</v>
      </c>
      <c r="V112" s="31"/>
      <c r="W112" s="130"/>
      <c r="X112" s="130"/>
      <c r="Y112" s="130"/>
      <c r="Z112" s="130"/>
      <c r="AA112" s="130"/>
      <c r="AB112" s="131"/>
      <c r="AC112" s="11"/>
      <c r="AD112" s="220" t="s">
        <v>78</v>
      </c>
      <c r="AE112" s="128">
        <v>18</v>
      </c>
      <c r="AF112" s="129">
        <v>39</v>
      </c>
      <c r="AG112" s="219">
        <f t="shared" si="52"/>
        <v>-21</v>
      </c>
      <c r="AH112" s="125">
        <v>0</v>
      </c>
      <c r="AI112" s="31"/>
      <c r="AJ112" s="88"/>
      <c r="AK112" s="88"/>
      <c r="AL112" s="88"/>
      <c r="AM112" s="88"/>
      <c r="AN112" s="88"/>
      <c r="AO112" s="89"/>
      <c r="AP112" s="11"/>
      <c r="AQ112" s="220" t="s">
        <v>45</v>
      </c>
      <c r="AR112" s="128">
        <v>26</v>
      </c>
      <c r="AS112" s="129">
        <v>39</v>
      </c>
      <c r="AT112" s="219">
        <f t="shared" si="53"/>
        <v>-13</v>
      </c>
      <c r="AU112" s="125">
        <v>0</v>
      </c>
      <c r="AV112" s="31"/>
      <c r="AW112" s="88"/>
      <c r="AX112" s="88"/>
      <c r="AY112" s="88"/>
      <c r="AZ112" s="88"/>
      <c r="BA112" s="88"/>
      <c r="BB112" s="89"/>
      <c r="BC112" s="11"/>
      <c r="BD112" s="220" t="s">
        <v>78</v>
      </c>
      <c r="BE112" s="128">
        <v>31</v>
      </c>
      <c r="BF112" s="129">
        <v>60</v>
      </c>
      <c r="BG112" s="219">
        <f t="shared" si="54"/>
        <v>-29</v>
      </c>
      <c r="BH112" s="125">
        <v>1</v>
      </c>
      <c r="BI112" s="288"/>
      <c r="BJ112" s="88"/>
      <c r="BK112" s="88"/>
      <c r="BL112" s="88"/>
      <c r="BM112" s="88"/>
      <c r="BN112" s="88"/>
      <c r="BO112" s="89"/>
      <c r="BP112" s="547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</row>
    <row r="113" spans="1:81" ht="15.75">
      <c r="A113" s="196"/>
      <c r="B113" s="196"/>
      <c r="C113" s="2">
        <v>71</v>
      </c>
      <c r="D113" s="220" t="s">
        <v>30</v>
      </c>
      <c r="E113" s="128">
        <v>1</v>
      </c>
      <c r="F113" s="129">
        <v>13</v>
      </c>
      <c r="G113" s="219">
        <f t="shared" si="50"/>
        <v>-12</v>
      </c>
      <c r="H113" s="125">
        <v>0</v>
      </c>
      <c r="I113" s="31"/>
      <c r="J113" s="126"/>
      <c r="K113" s="126"/>
      <c r="L113" s="126"/>
      <c r="M113" s="126"/>
      <c r="N113" s="126"/>
      <c r="O113" s="127"/>
      <c r="P113" s="11"/>
      <c r="Q113" s="220" t="s">
        <v>80</v>
      </c>
      <c r="R113" s="128">
        <v>10</v>
      </c>
      <c r="S113" s="129">
        <v>26</v>
      </c>
      <c r="T113" s="219">
        <f t="shared" si="51"/>
        <v>-16</v>
      </c>
      <c r="U113" s="125">
        <v>0</v>
      </c>
      <c r="V113" s="31"/>
      <c r="W113" s="130"/>
      <c r="X113" s="130"/>
      <c r="Y113" s="130"/>
      <c r="Z113" s="130"/>
      <c r="AA113" s="130"/>
      <c r="AB113" s="131"/>
      <c r="AC113" s="11"/>
      <c r="AD113" s="220" t="s">
        <v>35</v>
      </c>
      <c r="AE113" s="128">
        <v>16</v>
      </c>
      <c r="AF113" s="129">
        <v>39</v>
      </c>
      <c r="AG113" s="219">
        <f t="shared" si="52"/>
        <v>-23</v>
      </c>
      <c r="AH113" s="125">
        <v>0</v>
      </c>
      <c r="AI113" s="31"/>
      <c r="AJ113" s="88"/>
      <c r="AK113" s="88"/>
      <c r="AL113" s="88"/>
      <c r="AM113" s="88"/>
      <c r="AN113" s="88"/>
      <c r="AO113" s="89"/>
      <c r="AP113" s="11"/>
      <c r="AQ113" s="220" t="s">
        <v>83</v>
      </c>
      <c r="AR113" s="128">
        <v>34</v>
      </c>
      <c r="AS113" s="129">
        <v>52</v>
      </c>
      <c r="AT113" s="219">
        <f t="shared" si="53"/>
        <v>-18</v>
      </c>
      <c r="AU113" s="125">
        <v>0</v>
      </c>
      <c r="AV113" s="31"/>
      <c r="AW113" s="88"/>
      <c r="AX113" s="88"/>
      <c r="AY113" s="88"/>
      <c r="AZ113" s="88"/>
      <c r="BA113" s="88"/>
      <c r="BB113" s="89"/>
      <c r="BC113" s="11"/>
      <c r="BD113" s="220" t="s">
        <v>45</v>
      </c>
      <c r="BE113" s="128">
        <v>26</v>
      </c>
      <c r="BF113" s="129">
        <v>52</v>
      </c>
      <c r="BG113" s="219">
        <f t="shared" si="54"/>
        <v>-26</v>
      </c>
      <c r="BH113" s="125">
        <v>0</v>
      </c>
      <c r="BI113" s="288"/>
      <c r="BJ113" s="88"/>
      <c r="BK113" s="88"/>
      <c r="BL113" s="88"/>
      <c r="BM113" s="88"/>
      <c r="BN113" s="88"/>
      <c r="BO113" s="89"/>
      <c r="BP113" s="547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</row>
    <row r="114" spans="1:81" ht="15.75">
      <c r="A114" s="196"/>
      <c r="B114" s="196"/>
      <c r="C114" s="2">
        <v>72</v>
      </c>
      <c r="D114" s="220" t="s">
        <v>41</v>
      </c>
      <c r="E114" s="128">
        <v>0</v>
      </c>
      <c r="F114" s="129">
        <v>13</v>
      </c>
      <c r="G114" s="219">
        <f t="shared" si="50"/>
        <v>-13</v>
      </c>
      <c r="H114" s="125">
        <v>0</v>
      </c>
      <c r="I114" s="31"/>
      <c r="J114" s="126"/>
      <c r="K114" s="126"/>
      <c r="L114" s="126"/>
      <c r="M114" s="126"/>
      <c r="N114" s="126"/>
      <c r="O114" s="127"/>
      <c r="P114" s="11"/>
      <c r="Q114" s="220" t="s">
        <v>35</v>
      </c>
      <c r="R114" s="128">
        <v>8</v>
      </c>
      <c r="S114" s="129">
        <v>26</v>
      </c>
      <c r="T114" s="219">
        <f t="shared" si="51"/>
        <v>-18</v>
      </c>
      <c r="U114" s="125">
        <v>0</v>
      </c>
      <c r="V114" s="31"/>
      <c r="W114" s="130"/>
      <c r="X114" s="130"/>
      <c r="Y114" s="130"/>
      <c r="Z114" s="130"/>
      <c r="AA114" s="130"/>
      <c r="AB114" s="131"/>
      <c r="AC114" s="551"/>
      <c r="AD114" s="220" t="s">
        <v>74</v>
      </c>
      <c r="AE114" s="128">
        <v>0</v>
      </c>
      <c r="AF114" s="129">
        <v>39</v>
      </c>
      <c r="AG114" s="219">
        <f t="shared" si="52"/>
        <v>-39</v>
      </c>
      <c r="AH114" s="125">
        <v>0</v>
      </c>
      <c r="AI114" s="31"/>
      <c r="AJ114" s="88"/>
      <c r="AK114" s="88"/>
      <c r="AL114" s="88"/>
      <c r="AM114" s="88"/>
      <c r="AN114" s="88"/>
      <c r="AO114" s="89"/>
      <c r="AP114" s="11"/>
      <c r="AQ114" s="220" t="s">
        <v>33</v>
      </c>
      <c r="AR114" s="128">
        <v>33</v>
      </c>
      <c r="AS114" s="129">
        <v>52</v>
      </c>
      <c r="AT114" s="219">
        <f t="shared" si="53"/>
        <v>-19</v>
      </c>
      <c r="AU114" s="125">
        <v>0</v>
      </c>
      <c r="AV114" s="31"/>
      <c r="AW114" s="88"/>
      <c r="AX114" s="88"/>
      <c r="AY114" s="88"/>
      <c r="AZ114" s="88"/>
      <c r="BA114" s="88"/>
      <c r="BB114" s="89"/>
      <c r="BC114" s="11"/>
      <c r="BD114" s="220" t="s">
        <v>33</v>
      </c>
      <c r="BE114" s="128">
        <v>33</v>
      </c>
      <c r="BF114" s="129">
        <v>65</v>
      </c>
      <c r="BG114" s="219">
        <f t="shared" si="54"/>
        <v>-32</v>
      </c>
      <c r="BH114" s="125">
        <v>0</v>
      </c>
      <c r="BI114" s="288"/>
      <c r="BJ114" s="88"/>
      <c r="BK114" s="88"/>
      <c r="BL114" s="88"/>
      <c r="BM114" s="88"/>
      <c r="BN114" s="88"/>
      <c r="BO114" s="89"/>
      <c r="BP114" s="547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</row>
    <row r="115" spans="1:81" ht="15.75">
      <c r="A115" s="196"/>
      <c r="B115" s="196"/>
      <c r="C115" s="2">
        <v>73</v>
      </c>
      <c r="D115" s="220" t="s">
        <v>74</v>
      </c>
      <c r="E115" s="128">
        <v>0</v>
      </c>
      <c r="F115" s="129">
        <v>13</v>
      </c>
      <c r="G115" s="219">
        <f t="shared" si="50"/>
        <v>-13</v>
      </c>
      <c r="H115" s="125">
        <v>0</v>
      </c>
      <c r="I115" s="31"/>
      <c r="J115" s="126"/>
      <c r="K115" s="126"/>
      <c r="L115" s="126"/>
      <c r="M115" s="126"/>
      <c r="N115" s="126"/>
      <c r="O115" s="127"/>
      <c r="P115" s="11"/>
      <c r="Q115" s="220" t="s">
        <v>43</v>
      </c>
      <c r="R115" s="128">
        <v>6</v>
      </c>
      <c r="S115" s="129">
        <v>26</v>
      </c>
      <c r="T115" s="219">
        <f t="shared" si="51"/>
        <v>-20</v>
      </c>
      <c r="U115" s="125">
        <v>0</v>
      </c>
      <c r="V115" s="31"/>
      <c r="W115" s="130"/>
      <c r="X115" s="130"/>
      <c r="Y115" s="130"/>
      <c r="Z115" s="130"/>
      <c r="AA115" s="130"/>
      <c r="AB115" s="131"/>
      <c r="AC115" s="547"/>
      <c r="AD115" s="220" t="s">
        <v>76</v>
      </c>
      <c r="AE115" s="128">
        <v>0</v>
      </c>
      <c r="AF115" s="129">
        <v>39</v>
      </c>
      <c r="AG115" s="219">
        <f t="shared" si="52"/>
        <v>-39</v>
      </c>
      <c r="AH115" s="125">
        <v>0</v>
      </c>
      <c r="AI115" s="31"/>
      <c r="AJ115" s="88"/>
      <c r="AK115" s="88"/>
      <c r="AL115" s="88"/>
      <c r="AM115" s="88"/>
      <c r="AN115" s="88"/>
      <c r="AO115" s="89"/>
      <c r="AP115" s="11"/>
      <c r="AQ115" s="220" t="s">
        <v>74</v>
      </c>
      <c r="AR115" s="128">
        <v>0</v>
      </c>
      <c r="AS115" s="129">
        <v>52</v>
      </c>
      <c r="AT115" s="219">
        <f t="shared" si="53"/>
        <v>-52</v>
      </c>
      <c r="AU115" s="125">
        <v>0</v>
      </c>
      <c r="AV115" s="31"/>
      <c r="AW115" s="88"/>
      <c r="AX115" s="88"/>
      <c r="AY115" s="88"/>
      <c r="AZ115" s="88"/>
      <c r="BA115" s="88"/>
      <c r="BB115" s="89"/>
      <c r="BC115" s="11"/>
      <c r="BD115" s="220" t="s">
        <v>74</v>
      </c>
      <c r="BE115" s="128">
        <v>0</v>
      </c>
      <c r="BF115" s="129">
        <v>52</v>
      </c>
      <c r="BG115" s="219">
        <f t="shared" si="54"/>
        <v>-52</v>
      </c>
      <c r="BH115" s="125">
        <v>0</v>
      </c>
      <c r="BI115" s="288"/>
      <c r="BJ115" s="88"/>
      <c r="BK115" s="88"/>
      <c r="BL115" s="88"/>
      <c r="BM115" s="88"/>
      <c r="BN115" s="88"/>
      <c r="BO115" s="89"/>
      <c r="BP115" s="547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</row>
    <row r="116" spans="1:81" ht="15.75">
      <c r="A116" s="196"/>
      <c r="B116" s="196"/>
      <c r="C116" s="2">
        <v>74</v>
      </c>
      <c r="D116" s="220" t="s">
        <v>76</v>
      </c>
      <c r="E116" s="128">
        <v>0</v>
      </c>
      <c r="F116" s="129">
        <v>13</v>
      </c>
      <c r="G116" s="219">
        <f t="shared" si="50"/>
        <v>-13</v>
      </c>
      <c r="H116" s="125">
        <v>0</v>
      </c>
      <c r="I116" s="31"/>
      <c r="J116" s="126"/>
      <c r="K116" s="126"/>
      <c r="L116" s="126"/>
      <c r="M116" s="126"/>
      <c r="N116" s="126"/>
      <c r="O116" s="127"/>
      <c r="P116" s="11"/>
      <c r="Q116" s="220" t="s">
        <v>30</v>
      </c>
      <c r="R116" s="128">
        <v>1</v>
      </c>
      <c r="S116" s="129">
        <v>26</v>
      </c>
      <c r="T116" s="219">
        <f t="shared" si="51"/>
        <v>-25</v>
      </c>
      <c r="U116" s="125">
        <v>0</v>
      </c>
      <c r="V116" s="31"/>
      <c r="W116" s="130"/>
      <c r="X116" s="130"/>
      <c r="Y116" s="130"/>
      <c r="Z116" s="130"/>
      <c r="AA116" s="130"/>
      <c r="AB116" s="131"/>
      <c r="AC116" s="547"/>
      <c r="AD116" s="220" t="s">
        <v>43</v>
      </c>
      <c r="AE116" s="128">
        <v>9</v>
      </c>
      <c r="AF116" s="129">
        <v>39</v>
      </c>
      <c r="AG116" s="219">
        <f t="shared" si="52"/>
        <v>-30</v>
      </c>
      <c r="AH116" s="125">
        <v>0</v>
      </c>
      <c r="AI116" s="31"/>
      <c r="AJ116" s="88"/>
      <c r="AK116" s="88"/>
      <c r="AL116" s="88"/>
      <c r="AM116" s="88"/>
      <c r="AN116" s="88"/>
      <c r="AO116" s="89"/>
      <c r="AP116" s="11"/>
      <c r="AQ116" s="220" t="s">
        <v>76</v>
      </c>
      <c r="AR116" s="128">
        <v>0</v>
      </c>
      <c r="AS116" s="129">
        <v>52</v>
      </c>
      <c r="AT116" s="219">
        <f t="shared" si="53"/>
        <v>-52</v>
      </c>
      <c r="AU116" s="125">
        <v>0</v>
      </c>
      <c r="AV116" s="31"/>
      <c r="AW116" s="88"/>
      <c r="AX116" s="88"/>
      <c r="AY116" s="88"/>
      <c r="AZ116" s="88"/>
      <c r="BA116" s="88"/>
      <c r="BB116" s="89"/>
      <c r="BC116" s="11"/>
      <c r="BD116" s="220" t="s">
        <v>76</v>
      </c>
      <c r="BE116" s="128">
        <v>0</v>
      </c>
      <c r="BF116" s="129">
        <v>52</v>
      </c>
      <c r="BG116" s="219">
        <f t="shared" si="54"/>
        <v>-52</v>
      </c>
      <c r="BH116" s="125">
        <v>0</v>
      </c>
      <c r="BI116" s="290"/>
      <c r="BJ116" s="88"/>
      <c r="BK116" s="88"/>
      <c r="BL116" s="88"/>
      <c r="BM116" s="88"/>
      <c r="BN116" s="88"/>
      <c r="BO116" s="89"/>
      <c r="BP116" s="547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</row>
  </sheetData>
  <sheetProtection password="CF25" sheet="1" objects="1" scenarios="1"/>
  <mergeCells count="78">
    <mergeCell ref="CA19:CA20"/>
    <mergeCell ref="CB19:CB20"/>
    <mergeCell ref="BQ28:CB28"/>
    <mergeCell ref="BQ29:BQ30"/>
    <mergeCell ref="BR29:BR30"/>
    <mergeCell ref="BS29:BS30"/>
    <mergeCell ref="BT29:BT30"/>
    <mergeCell ref="BU29:BV30"/>
    <mergeCell ref="BW29:BX30"/>
    <mergeCell ref="BZ19:BZ20"/>
    <mergeCell ref="BQ19:BQ20"/>
    <mergeCell ref="BR19:BR20"/>
    <mergeCell ref="BS19:BS20"/>
    <mergeCell ref="BT19:BT20"/>
    <mergeCell ref="BY29:BY30"/>
    <mergeCell ref="BU19:BV20"/>
    <mergeCell ref="BW19:BX20"/>
    <mergeCell ref="BY19:BY20"/>
    <mergeCell ref="BZ29:BZ30"/>
    <mergeCell ref="AE41:AE42"/>
    <mergeCell ref="AF41:AF42"/>
    <mergeCell ref="BZ10:BZ11"/>
    <mergeCell ref="CA10:CA11"/>
    <mergeCell ref="CB10:CB11"/>
    <mergeCell ref="BQ18:CB18"/>
    <mergeCell ref="BT10:BT11"/>
    <mergeCell ref="BU10:BV11"/>
    <mergeCell ref="BW10:BX11"/>
    <mergeCell ref="BY10:BY11"/>
    <mergeCell ref="D41:D42"/>
    <mergeCell ref="G41:G42"/>
    <mergeCell ref="Q41:Q42"/>
    <mergeCell ref="AH2:AI2"/>
    <mergeCell ref="AJ2:AK2"/>
    <mergeCell ref="BJ2:BK2"/>
    <mergeCell ref="AU2:AV2"/>
    <mergeCell ref="AW2:AX2"/>
    <mergeCell ref="BH2:BI2"/>
    <mergeCell ref="AD40:AO40"/>
    <mergeCell ref="AQ1:BB1"/>
    <mergeCell ref="BD1:BO1"/>
    <mergeCell ref="D1:O1"/>
    <mergeCell ref="Q1:AB1"/>
    <mergeCell ref="AD1:AO1"/>
    <mergeCell ref="H2:I2"/>
    <mergeCell ref="J2:K2"/>
    <mergeCell ref="W2:X2"/>
    <mergeCell ref="U2:V2"/>
    <mergeCell ref="AG41:AG42"/>
    <mergeCell ref="R41:R42"/>
    <mergeCell ref="S41:S42"/>
    <mergeCell ref="T41:T42"/>
    <mergeCell ref="AD41:AD42"/>
    <mergeCell ref="A1:B1"/>
    <mergeCell ref="Q40:AC40"/>
    <mergeCell ref="D40:O40"/>
    <mergeCell ref="E41:E42"/>
    <mergeCell ref="F41:F42"/>
    <mergeCell ref="BS10:BS11"/>
    <mergeCell ref="BD41:BD42"/>
    <mergeCell ref="BE41:BE42"/>
    <mergeCell ref="BF41:BF42"/>
    <mergeCell ref="BG41:BG42"/>
    <mergeCell ref="AQ40:BB40"/>
    <mergeCell ref="AQ41:AQ42"/>
    <mergeCell ref="AR41:AR42"/>
    <mergeCell ref="AS41:AS42"/>
    <mergeCell ref="AT41:AT42"/>
    <mergeCell ref="BR36:BU36"/>
    <mergeCell ref="BQ1:CB1"/>
    <mergeCell ref="BU2:BV2"/>
    <mergeCell ref="BW2:BX2"/>
    <mergeCell ref="BD40:BO40"/>
    <mergeCell ref="BQ9:CB9"/>
    <mergeCell ref="BQ10:BQ11"/>
    <mergeCell ref="BR10:BR11"/>
    <mergeCell ref="CA29:CA30"/>
    <mergeCell ref="CB29:CB30"/>
  </mergeCells>
  <printOptions horizontalCentered="1" verticalCentered="1"/>
  <pageMargins left="0.7480314960629921" right="0.4330708661417323" top="0.22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CE91"/>
  <sheetViews>
    <sheetView zoomScalePageLayoutView="0" workbookViewId="0" topLeftCell="A34">
      <selection activeCell="B97" sqref="B97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1" width="4.7109375" style="3" customWidth="1"/>
    <col min="12" max="14" width="9.00390625" style="3" customWidth="1"/>
    <col min="15" max="15" width="20.7109375" style="3" customWidth="1"/>
    <col min="16" max="16" width="2.7109375" style="3" customWidth="1"/>
    <col min="17" max="17" width="20.7109375" style="3" customWidth="1"/>
    <col min="18" max="20" width="9.00390625" style="3" customWidth="1"/>
    <col min="21" max="24" width="4.7109375" style="3" customWidth="1"/>
    <col min="25" max="25" width="9.00390625" style="3" customWidth="1"/>
    <col min="26" max="27" width="8.7109375" style="3" customWidth="1"/>
    <col min="28" max="28" width="20.7109375" style="3" customWidth="1"/>
    <col min="29" max="29" width="2.7109375" style="3" customWidth="1"/>
    <col min="30" max="30" width="20.7109375" style="3" customWidth="1"/>
    <col min="31" max="33" width="9.00390625" style="3" customWidth="1"/>
    <col min="34" max="37" width="4.7109375" style="3" customWidth="1"/>
    <col min="38" max="38" width="9.00390625" style="3" customWidth="1"/>
    <col min="39" max="40" width="8.7109375" style="3" customWidth="1"/>
    <col min="41" max="41" width="20.7109375" style="3" customWidth="1"/>
    <col min="42" max="42" width="2.7109375" style="3" customWidth="1"/>
    <col min="43" max="43" width="22.00390625" style="3" customWidth="1"/>
    <col min="44" max="46" width="9.00390625" style="3" customWidth="1"/>
    <col min="47" max="50" width="4.7109375" style="3" customWidth="1"/>
    <col min="51" max="51" width="9.00390625" style="3" customWidth="1"/>
    <col min="52" max="53" width="8.7109375" style="3" customWidth="1"/>
    <col min="54" max="54" width="20.7109375" style="3" customWidth="1"/>
    <col min="55" max="55" width="2.7109375" style="3" customWidth="1"/>
    <col min="56" max="56" width="20.7109375" style="3" customWidth="1"/>
    <col min="57" max="59" width="9.00390625" style="3" customWidth="1"/>
    <col min="60" max="63" width="4.7109375" style="3" customWidth="1"/>
    <col min="64" max="66" width="8.7109375" style="3" customWidth="1"/>
    <col min="67" max="67" width="24.140625" style="3" bestFit="1" customWidth="1"/>
    <col min="68" max="68" width="2.7109375" style="3" customWidth="1"/>
    <col min="69" max="69" width="9.140625" style="3" customWidth="1"/>
    <col min="70" max="70" width="7.8515625" style="250" customWidth="1"/>
    <col min="71" max="71" width="19.140625" style="3" customWidth="1"/>
    <col min="72" max="72" width="6.28125" style="3" customWidth="1"/>
    <col min="73" max="74" width="6.140625" style="3" customWidth="1"/>
    <col min="75" max="75" width="3.57421875" style="3" customWidth="1"/>
    <col min="76" max="76" width="3.421875" style="3" customWidth="1"/>
    <col min="77" max="77" width="3.57421875" style="3" customWidth="1"/>
    <col min="78" max="78" width="4.00390625" style="3" customWidth="1"/>
    <col min="79" max="79" width="6.57421875" style="3" customWidth="1"/>
    <col min="80" max="80" width="7.00390625" style="3" customWidth="1"/>
    <col min="81" max="81" width="6.28125" style="3" customWidth="1"/>
    <col min="82" max="82" width="21.421875" style="3" customWidth="1"/>
    <col min="83" max="16384" width="9.140625" style="3" customWidth="1"/>
  </cols>
  <sheetData>
    <row r="1" spans="1:83" ht="12.75" customHeight="1" thickBot="1">
      <c r="A1" s="596" t="s">
        <v>5</v>
      </c>
      <c r="B1" s="596"/>
      <c r="C1" s="2"/>
      <c r="D1" s="597" t="s">
        <v>175</v>
      </c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1"/>
      <c r="Q1" s="597" t="s">
        <v>100</v>
      </c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97"/>
      <c r="AC1" s="1"/>
      <c r="AD1" s="645" t="s">
        <v>101</v>
      </c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  <c r="AP1" s="1"/>
      <c r="AQ1" s="597" t="s">
        <v>102</v>
      </c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97"/>
      <c r="BC1" s="1"/>
      <c r="BD1" s="568" t="s">
        <v>103</v>
      </c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70"/>
      <c r="BP1" s="352"/>
      <c r="BQ1" s="196"/>
      <c r="BR1" s="464"/>
      <c r="BS1" s="642" t="s">
        <v>290</v>
      </c>
      <c r="BT1" s="643"/>
      <c r="BU1" s="643"/>
      <c r="BV1" s="643"/>
      <c r="BW1" s="643"/>
      <c r="BX1" s="643"/>
      <c r="BY1" s="643"/>
      <c r="BZ1" s="643"/>
      <c r="CA1" s="643"/>
      <c r="CB1" s="643"/>
      <c r="CC1" s="643"/>
      <c r="CD1" s="644"/>
      <c r="CE1" s="464"/>
    </row>
    <row r="2" spans="1:83" ht="12.75" customHeight="1" thickBot="1" thickTop="1">
      <c r="A2" s="5" t="s">
        <v>3</v>
      </c>
      <c r="B2" s="6" t="s">
        <v>0</v>
      </c>
      <c r="C2" s="4"/>
      <c r="D2" s="135" t="s">
        <v>1</v>
      </c>
      <c r="E2" s="136" t="s">
        <v>6</v>
      </c>
      <c r="F2" s="137" t="s">
        <v>7</v>
      </c>
      <c r="G2" s="138" t="s">
        <v>13</v>
      </c>
      <c r="H2" s="590" t="s">
        <v>8</v>
      </c>
      <c r="I2" s="591"/>
      <c r="J2" s="633" t="s">
        <v>9</v>
      </c>
      <c r="K2" s="634"/>
      <c r="L2" s="138" t="s">
        <v>13</v>
      </c>
      <c r="M2" s="139" t="s">
        <v>7</v>
      </c>
      <c r="N2" s="139" t="s">
        <v>10</v>
      </c>
      <c r="O2" s="140" t="s">
        <v>2</v>
      </c>
      <c r="P2" s="9"/>
      <c r="Q2" s="53" t="s">
        <v>1</v>
      </c>
      <c r="R2" s="71" t="s">
        <v>6</v>
      </c>
      <c r="S2" s="72" t="s">
        <v>7</v>
      </c>
      <c r="T2" s="73" t="s">
        <v>13</v>
      </c>
      <c r="U2" s="584" t="s">
        <v>8</v>
      </c>
      <c r="V2" s="585"/>
      <c r="W2" s="594" t="s">
        <v>9</v>
      </c>
      <c r="X2" s="595"/>
      <c r="Y2" s="45" t="s">
        <v>13</v>
      </c>
      <c r="Z2" s="65" t="s">
        <v>7</v>
      </c>
      <c r="AA2" s="60" t="s">
        <v>10</v>
      </c>
      <c r="AB2" s="54" t="s">
        <v>2</v>
      </c>
      <c r="AC2" s="9"/>
      <c r="AD2" s="53" t="s">
        <v>1</v>
      </c>
      <c r="AE2" s="15" t="s">
        <v>6</v>
      </c>
      <c r="AF2" s="18" t="s">
        <v>7</v>
      </c>
      <c r="AG2" s="77" t="s">
        <v>13</v>
      </c>
      <c r="AH2" s="584" t="s">
        <v>8</v>
      </c>
      <c r="AI2" s="585"/>
      <c r="AJ2" s="586" t="s">
        <v>9</v>
      </c>
      <c r="AK2" s="587"/>
      <c r="AL2" s="77" t="s">
        <v>13</v>
      </c>
      <c r="AM2" s="16" t="s">
        <v>7</v>
      </c>
      <c r="AN2" s="17" t="s">
        <v>10</v>
      </c>
      <c r="AO2" s="54" t="s">
        <v>2</v>
      </c>
      <c r="AP2" s="9"/>
      <c r="AQ2" s="53" t="s">
        <v>1</v>
      </c>
      <c r="AR2" s="15" t="s">
        <v>6</v>
      </c>
      <c r="AS2" s="18" t="s">
        <v>7</v>
      </c>
      <c r="AT2" s="77" t="s">
        <v>13</v>
      </c>
      <c r="AU2" s="584" t="s">
        <v>8</v>
      </c>
      <c r="AV2" s="585"/>
      <c r="AW2" s="586" t="s">
        <v>9</v>
      </c>
      <c r="AX2" s="587"/>
      <c r="AY2" s="77" t="s">
        <v>13</v>
      </c>
      <c r="AZ2" s="16" t="s">
        <v>7</v>
      </c>
      <c r="BA2" s="17" t="s">
        <v>10</v>
      </c>
      <c r="BB2" s="54" t="s">
        <v>2</v>
      </c>
      <c r="BC2" s="9"/>
      <c r="BD2" s="117" t="s">
        <v>1</v>
      </c>
      <c r="BE2" s="15" t="s">
        <v>6</v>
      </c>
      <c r="BF2" s="18" t="s">
        <v>7</v>
      </c>
      <c r="BG2" s="77" t="s">
        <v>13</v>
      </c>
      <c r="BH2" s="580" t="s">
        <v>8</v>
      </c>
      <c r="BI2" s="581"/>
      <c r="BJ2" s="588" t="s">
        <v>9</v>
      </c>
      <c r="BK2" s="589"/>
      <c r="BL2" s="77" t="s">
        <v>13</v>
      </c>
      <c r="BM2" s="16" t="s">
        <v>7</v>
      </c>
      <c r="BN2" s="17" t="s">
        <v>10</v>
      </c>
      <c r="BO2" s="119" t="s">
        <v>2</v>
      </c>
      <c r="BP2" s="353"/>
      <c r="BQ2" s="196"/>
      <c r="BR2" s="196" t="s">
        <v>299</v>
      </c>
      <c r="BS2" s="399" t="s">
        <v>1</v>
      </c>
      <c r="BT2" s="400" t="s">
        <v>6</v>
      </c>
      <c r="BU2" s="401" t="s">
        <v>7</v>
      </c>
      <c r="BV2" s="402" t="s">
        <v>13</v>
      </c>
      <c r="BW2" s="638" t="s">
        <v>8</v>
      </c>
      <c r="BX2" s="639"/>
      <c r="BY2" s="640" t="s">
        <v>9</v>
      </c>
      <c r="BZ2" s="641"/>
      <c r="CA2" s="402" t="s">
        <v>13</v>
      </c>
      <c r="CB2" s="403" t="s">
        <v>7</v>
      </c>
      <c r="CC2" s="401" t="s">
        <v>10</v>
      </c>
      <c r="CD2" s="404" t="s">
        <v>2</v>
      </c>
      <c r="CE2" s="464"/>
    </row>
    <row r="3" spans="1:83" ht="12.75" customHeight="1" thickBot="1" thickTop="1">
      <c r="A3" s="6">
        <v>1</v>
      </c>
      <c r="B3" s="220" t="s">
        <v>136</v>
      </c>
      <c r="C3" s="4"/>
      <c r="D3" s="116" t="str">
        <f>(B3)</f>
        <v>GAMZE BAŞARAN</v>
      </c>
      <c r="E3" s="134">
        <f aca="true" t="shared" si="0" ref="E3:E23">IF(J3&gt;12,1,0)</f>
        <v>0</v>
      </c>
      <c r="F3" s="134">
        <f aca="true" t="shared" si="1" ref="F3:F23">SUM(J3)</f>
        <v>2</v>
      </c>
      <c r="G3" s="51">
        <f aca="true" t="shared" si="2" ref="G3:G23">SUM(J3-K3)</f>
        <v>-11</v>
      </c>
      <c r="H3" s="124">
        <f aca="true" t="shared" si="3" ref="H3:H23">IF(E3&gt;0,1,0)</f>
        <v>0</v>
      </c>
      <c r="I3" s="52">
        <f aca="true" t="shared" si="4" ref="I3:I23">IF(N3&gt;0,1,0)</f>
        <v>1</v>
      </c>
      <c r="J3" s="237">
        <v>2</v>
      </c>
      <c r="K3" s="238">
        <v>13</v>
      </c>
      <c r="L3" s="46">
        <f aca="true" t="shared" si="5" ref="L3:L23">SUM(K3-J3)</f>
        <v>11</v>
      </c>
      <c r="M3" s="28">
        <f aca="true" t="shared" si="6" ref="M3:M23">SUM(K3)</f>
        <v>13</v>
      </c>
      <c r="N3" s="29">
        <f aca="true" t="shared" si="7" ref="N3:N23">IF(K3&gt;12,1,0)</f>
        <v>1</v>
      </c>
      <c r="O3" s="13" t="str">
        <f>B4</f>
        <v>SEVGİ AKTAŞ</v>
      </c>
      <c r="P3" s="7"/>
      <c r="Q3" s="68" t="str">
        <f>D43</f>
        <v>SEVGİ AKTAŞ</v>
      </c>
      <c r="R3" s="74">
        <f aca="true" t="shared" si="8" ref="R3:R23">IF(W3&gt;12,1,0)</f>
        <v>0</v>
      </c>
      <c r="S3" s="144">
        <f aca="true" t="shared" si="9" ref="S3:S23">(W3)</f>
        <v>6</v>
      </c>
      <c r="T3" s="75">
        <f aca="true" t="shared" si="10" ref="T3:T23">(W3-X3)</f>
        <v>-7</v>
      </c>
      <c r="U3" s="35">
        <f aca="true" t="shared" si="11" ref="U3:U23">IF(R3&gt;0,1,0)</f>
        <v>0</v>
      </c>
      <c r="V3" s="227">
        <f aca="true" t="shared" si="12" ref="V3:V23">IF(AA3&gt;0,1,0)</f>
        <v>1</v>
      </c>
      <c r="W3" s="67">
        <v>6</v>
      </c>
      <c r="X3" s="66">
        <v>13</v>
      </c>
      <c r="Y3" s="55">
        <f aca="true" t="shared" si="13" ref="Y3:Y23">(X3-W3)</f>
        <v>7</v>
      </c>
      <c r="Z3" s="145">
        <f aca="true" t="shared" si="14" ref="Z3:Z23">(X3)</f>
        <v>13</v>
      </c>
      <c r="AA3" s="62">
        <f aca="true" t="shared" si="15" ref="AA3:AA23">IF(X3&gt;12,1,0)</f>
        <v>1</v>
      </c>
      <c r="AB3" s="13" t="str">
        <f>D44</f>
        <v>GÖZDE ÇANKAYA</v>
      </c>
      <c r="AC3" s="225"/>
      <c r="AD3" s="64" t="str">
        <f>Q43</f>
        <v>GÜLÇİN ESEN</v>
      </c>
      <c r="AE3" s="19">
        <f aca="true" t="shared" si="16" ref="AE3:AE23">IF(AJ3&gt;12,1,0)</f>
        <v>0</v>
      </c>
      <c r="AF3" s="20">
        <f aca="true" t="shared" si="17" ref="AF3:AF23">AJ3</f>
        <v>12</v>
      </c>
      <c r="AG3" s="78">
        <f aca="true" t="shared" si="18" ref="AG3:AG23">SUM(AF3-AM3)</f>
        <v>-1</v>
      </c>
      <c r="AH3" s="35">
        <f aca="true" t="shared" si="19" ref="AH3:AH23">IF(AE3&gt;1,1,0)</f>
        <v>0</v>
      </c>
      <c r="AI3" s="37">
        <f aca="true" t="shared" si="20" ref="AI3:AI23">IF(AN3&gt;1,1,0)</f>
        <v>0</v>
      </c>
      <c r="AJ3" s="39">
        <v>12</v>
      </c>
      <c r="AK3" s="40">
        <v>13</v>
      </c>
      <c r="AL3" s="55">
        <f aca="true" t="shared" si="21" ref="AL3:AL23">SUM(AM3-AF3)</f>
        <v>1</v>
      </c>
      <c r="AM3" s="41">
        <f aca="true" t="shared" si="22" ref="AM3:AM23">AK3</f>
        <v>13</v>
      </c>
      <c r="AN3" s="29">
        <f aca="true" t="shared" si="23" ref="AN3:AN16">IF(AK3&gt;12,1,0)</f>
        <v>1</v>
      </c>
      <c r="AO3" s="61" t="str">
        <f>Q44</f>
        <v>GAMZE ÖZGÜN</v>
      </c>
      <c r="AP3" s="7"/>
      <c r="AQ3" s="64" t="str">
        <f>AD43</f>
        <v>İLKE KUMARTAŞLI0ĞLU</v>
      </c>
      <c r="AR3" s="19">
        <f aca="true" t="shared" si="24" ref="AR3:AR23">IF(AW3&gt;12,1,0)</f>
        <v>1</v>
      </c>
      <c r="AS3" s="105">
        <f aca="true" t="shared" si="25" ref="AS3:AS23">AW3</f>
        <v>13</v>
      </c>
      <c r="AT3" s="106">
        <f aca="true" t="shared" si="26" ref="AT3:AT23">SUM(AS3-AZ3)</f>
        <v>4</v>
      </c>
      <c r="AU3" s="97">
        <f aca="true" t="shared" si="27" ref="AU3:AU23">IF(AW3&gt;12,1,0)</f>
        <v>1</v>
      </c>
      <c r="AV3" s="98">
        <f aca="true" t="shared" si="28" ref="AV3:AV23">IF(AX3&gt;12,1,0)</f>
        <v>0</v>
      </c>
      <c r="AW3" s="96">
        <v>13</v>
      </c>
      <c r="AX3" s="95">
        <v>9</v>
      </c>
      <c r="AY3" s="55">
        <f aca="true" t="shared" si="29" ref="AY3:AY23">SUM(AZ3-AS3)</f>
        <v>-4</v>
      </c>
      <c r="AZ3" s="108">
        <f aca="true" t="shared" si="30" ref="AZ3:AZ23">AX3</f>
        <v>9</v>
      </c>
      <c r="BA3" s="29">
        <f aca="true" t="shared" si="31" ref="BA3:BA23">IF(AX3&gt;12,1,0)</f>
        <v>0</v>
      </c>
      <c r="BB3" s="61" t="str">
        <f>AD44</f>
        <v>NİLAY GÜNDÜZ</v>
      </c>
      <c r="BC3" s="7"/>
      <c r="BD3" s="116" t="str">
        <f>AQ43</f>
        <v>İLKE KUMARTAŞLI0ĞLU</v>
      </c>
      <c r="BE3" s="19">
        <f aca="true" t="shared" si="32" ref="BE3:BE23">IF(BJ3&gt;12,1,0)</f>
        <v>0</v>
      </c>
      <c r="BF3" s="113">
        <f aca="true" t="shared" si="33" ref="BF3:BF23">BJ3</f>
        <v>0</v>
      </c>
      <c r="BG3" s="110">
        <f aca="true" t="shared" si="34" ref="BG3:BG23">SUM(BF3-BM3)</f>
        <v>-13</v>
      </c>
      <c r="BH3" s="57">
        <f aca="true" t="shared" si="35" ref="BH3:BH23">IF(BE3&gt;1,1,0)</f>
        <v>0</v>
      </c>
      <c r="BI3" s="58">
        <f aca="true" t="shared" si="36" ref="BI3:BI23">IF(BN3&gt;1,1,0)</f>
        <v>0</v>
      </c>
      <c r="BJ3" s="120">
        <v>0</v>
      </c>
      <c r="BK3" s="121">
        <v>13</v>
      </c>
      <c r="BL3" s="115">
        <f aca="true" t="shared" si="37" ref="BL3:BL23">SUM(BM3-BF3)</f>
        <v>13</v>
      </c>
      <c r="BM3" s="114">
        <f aca="true" t="shared" si="38" ref="BM3:BM23">BK3</f>
        <v>13</v>
      </c>
      <c r="BN3" s="29">
        <f aca="true" t="shared" si="39" ref="BN3:BN23">IF(BK3&gt;12,1,0)</f>
        <v>1</v>
      </c>
      <c r="BO3" s="118" t="str">
        <f>AQ44</f>
        <v>GAMZE ÖZGÜN</v>
      </c>
      <c r="BP3" s="325"/>
      <c r="BQ3" s="196"/>
      <c r="BR3" s="398" t="s">
        <v>291</v>
      </c>
      <c r="BS3" s="220" t="s">
        <v>163</v>
      </c>
      <c r="BT3" s="270">
        <v>1</v>
      </c>
      <c r="BU3" s="271">
        <f>BY3</f>
        <v>13</v>
      </c>
      <c r="BV3" s="274">
        <f>SUM(BU3-CB3)</f>
        <v>9</v>
      </c>
      <c r="BW3" s="272">
        <f>IF(BT3&gt;0,1,0)</f>
        <v>1</v>
      </c>
      <c r="BX3" s="273">
        <f>IF(CC3&gt;0,1,0)</f>
        <v>0</v>
      </c>
      <c r="BY3" s="275">
        <v>13</v>
      </c>
      <c r="BZ3" s="276">
        <v>4</v>
      </c>
      <c r="CA3" s="277">
        <f>SUM(CB3-BU3)</f>
        <v>-9</v>
      </c>
      <c r="CB3" s="277">
        <f>BZ3</f>
        <v>4</v>
      </c>
      <c r="CC3" s="278">
        <v>0</v>
      </c>
      <c r="CD3" s="220" t="s">
        <v>144</v>
      </c>
      <c r="CE3" s="464"/>
    </row>
    <row r="4" spans="1:83" ht="12.75" customHeight="1" thickBot="1">
      <c r="A4" s="6">
        <v>2</v>
      </c>
      <c r="B4" s="220" t="s">
        <v>137</v>
      </c>
      <c r="C4" s="4"/>
      <c r="D4" s="111" t="str">
        <f>B5</f>
        <v>AYŞEGÜL SAYDAM</v>
      </c>
      <c r="E4" s="134">
        <f t="shared" si="0"/>
        <v>0</v>
      </c>
      <c r="F4" s="132">
        <f t="shared" si="1"/>
        <v>8</v>
      </c>
      <c r="G4" s="48">
        <f t="shared" si="2"/>
        <v>-5</v>
      </c>
      <c r="H4" s="133">
        <f t="shared" si="3"/>
        <v>0</v>
      </c>
      <c r="I4" s="26">
        <f t="shared" si="4"/>
        <v>1</v>
      </c>
      <c r="J4" s="237">
        <v>8</v>
      </c>
      <c r="K4" s="238">
        <v>13</v>
      </c>
      <c r="L4" s="141">
        <f t="shared" si="5"/>
        <v>5</v>
      </c>
      <c r="M4" s="142">
        <f t="shared" si="6"/>
        <v>13</v>
      </c>
      <c r="N4" s="29">
        <f t="shared" si="7"/>
        <v>1</v>
      </c>
      <c r="O4" s="14" t="str">
        <f>B6</f>
        <v>MERVE ÜNGÖR</v>
      </c>
      <c r="P4" s="7"/>
      <c r="Q4" s="68" t="str">
        <f>D45</f>
        <v>SEVCAN AKBABA</v>
      </c>
      <c r="R4" s="56">
        <f t="shared" si="8"/>
        <v>0</v>
      </c>
      <c r="S4" s="147">
        <f t="shared" si="9"/>
        <v>4</v>
      </c>
      <c r="T4" s="76">
        <f t="shared" si="10"/>
        <v>-9</v>
      </c>
      <c r="U4" s="36">
        <f t="shared" si="11"/>
        <v>0</v>
      </c>
      <c r="V4" s="228">
        <f t="shared" si="12"/>
        <v>1</v>
      </c>
      <c r="W4" s="50">
        <v>4</v>
      </c>
      <c r="X4" s="49">
        <v>13</v>
      </c>
      <c r="Y4" s="143">
        <f t="shared" si="13"/>
        <v>9</v>
      </c>
      <c r="Z4" s="148">
        <f t="shared" si="14"/>
        <v>13</v>
      </c>
      <c r="AA4" s="63">
        <f t="shared" si="15"/>
        <v>1</v>
      </c>
      <c r="AB4" s="14" t="str">
        <f>D46</f>
        <v>GÜLÇİN ESEN</v>
      </c>
      <c r="AC4" s="226"/>
      <c r="AD4" s="12" t="str">
        <f>Q45</f>
        <v>DUYGU ÖLMEZ</v>
      </c>
      <c r="AE4" s="19">
        <f t="shared" si="16"/>
        <v>0</v>
      </c>
      <c r="AF4" s="22">
        <f t="shared" si="17"/>
        <v>7</v>
      </c>
      <c r="AG4" s="150">
        <f t="shared" si="18"/>
        <v>-6</v>
      </c>
      <c r="AH4" s="36">
        <f t="shared" si="19"/>
        <v>0</v>
      </c>
      <c r="AI4" s="38">
        <f t="shared" si="20"/>
        <v>0</v>
      </c>
      <c r="AJ4" s="42">
        <v>7</v>
      </c>
      <c r="AK4" s="43">
        <v>13</v>
      </c>
      <c r="AL4" s="143">
        <f t="shared" si="21"/>
        <v>6</v>
      </c>
      <c r="AM4" s="44">
        <f t="shared" si="22"/>
        <v>13</v>
      </c>
      <c r="AN4" s="29">
        <f t="shared" si="23"/>
        <v>1</v>
      </c>
      <c r="AO4" s="14" t="str">
        <f>Q46</f>
        <v>NİLAY GÜNDÜZ</v>
      </c>
      <c r="AP4" s="7"/>
      <c r="AQ4" s="12" t="str">
        <f>AD45</f>
        <v>GAMZE ÖZGÜN</v>
      </c>
      <c r="AR4" s="19">
        <f t="shared" si="24"/>
        <v>1</v>
      </c>
      <c r="AS4" s="267">
        <f t="shared" si="25"/>
        <v>13</v>
      </c>
      <c r="AT4" s="107">
        <f t="shared" si="26"/>
        <v>2</v>
      </c>
      <c r="AU4" s="99">
        <f t="shared" si="27"/>
        <v>1</v>
      </c>
      <c r="AV4" s="100">
        <f t="shared" si="28"/>
        <v>0</v>
      </c>
      <c r="AW4" s="85">
        <v>13</v>
      </c>
      <c r="AX4" s="84">
        <v>11</v>
      </c>
      <c r="AY4" s="143">
        <f t="shared" si="29"/>
        <v>-2</v>
      </c>
      <c r="AZ4" s="268">
        <f t="shared" si="30"/>
        <v>11</v>
      </c>
      <c r="BA4" s="29">
        <f t="shared" si="31"/>
        <v>0</v>
      </c>
      <c r="BB4" s="14" t="str">
        <f>AD46</f>
        <v>HASİBE TÜRKYILMAZ</v>
      </c>
      <c r="BC4" s="7"/>
      <c r="BD4" s="111" t="str">
        <f>AQ45</f>
        <v>GÖZDE ÖZGÜN</v>
      </c>
      <c r="BE4" s="19">
        <f t="shared" si="32"/>
        <v>1</v>
      </c>
      <c r="BF4" s="151">
        <f t="shared" si="33"/>
        <v>13</v>
      </c>
      <c r="BG4" s="109">
        <f t="shared" si="34"/>
        <v>11</v>
      </c>
      <c r="BH4" s="36">
        <f t="shared" si="35"/>
        <v>0</v>
      </c>
      <c r="BI4" s="59">
        <f t="shared" si="36"/>
        <v>0</v>
      </c>
      <c r="BJ4" s="123">
        <v>13</v>
      </c>
      <c r="BK4" s="122">
        <v>2</v>
      </c>
      <c r="BL4" s="152">
        <f t="shared" si="37"/>
        <v>-11</v>
      </c>
      <c r="BM4" s="153">
        <f t="shared" si="38"/>
        <v>2</v>
      </c>
      <c r="BN4" s="29">
        <f t="shared" si="39"/>
        <v>0</v>
      </c>
      <c r="BO4" s="112" t="str">
        <f>AQ46</f>
        <v>MİNE DEMİR</v>
      </c>
      <c r="BP4" s="325"/>
      <c r="BQ4" s="196"/>
      <c r="BR4" s="398" t="s">
        <v>292</v>
      </c>
      <c r="BS4" s="220" t="s">
        <v>148</v>
      </c>
      <c r="BT4" s="270">
        <v>0</v>
      </c>
      <c r="BU4" s="366">
        <f>BY4</f>
        <v>9</v>
      </c>
      <c r="BV4" s="282">
        <f>SUM(BU4-CB4)</f>
        <v>-4</v>
      </c>
      <c r="BW4" s="272">
        <f>IF(BT4&gt;0,1,0)</f>
        <v>0</v>
      </c>
      <c r="BX4" s="273">
        <f>IF(CC4&gt;0,1,0)</f>
        <v>1</v>
      </c>
      <c r="BY4" s="283">
        <v>9</v>
      </c>
      <c r="BZ4" s="284">
        <v>13</v>
      </c>
      <c r="CA4" s="285">
        <f>SUM(CB4-BU4)</f>
        <v>4</v>
      </c>
      <c r="CB4" s="285">
        <f>BZ4</f>
        <v>13</v>
      </c>
      <c r="CC4" s="278">
        <v>1</v>
      </c>
      <c r="CD4" s="220" t="s">
        <v>136</v>
      </c>
      <c r="CE4" s="464"/>
    </row>
    <row r="5" spans="1:83" ht="12.75" customHeight="1" thickBot="1">
      <c r="A5" s="6">
        <v>3</v>
      </c>
      <c r="B5" s="220" t="s">
        <v>138</v>
      </c>
      <c r="C5" s="2"/>
      <c r="D5" s="111" t="str">
        <f>B7</f>
        <v>GÖZDE ÇANKAYA</v>
      </c>
      <c r="E5" s="134">
        <f t="shared" si="0"/>
        <v>1</v>
      </c>
      <c r="F5" s="132">
        <f t="shared" si="1"/>
        <v>13</v>
      </c>
      <c r="G5" s="48">
        <f t="shared" si="2"/>
        <v>10</v>
      </c>
      <c r="H5" s="133">
        <f t="shared" si="3"/>
        <v>1</v>
      </c>
      <c r="I5" s="26">
        <f t="shared" si="4"/>
        <v>0</v>
      </c>
      <c r="J5" s="237">
        <v>13</v>
      </c>
      <c r="K5" s="238">
        <v>3</v>
      </c>
      <c r="L5" s="141">
        <f t="shared" si="5"/>
        <v>-10</v>
      </c>
      <c r="M5" s="142">
        <f t="shared" si="6"/>
        <v>3</v>
      </c>
      <c r="N5" s="29">
        <f t="shared" si="7"/>
        <v>0</v>
      </c>
      <c r="O5" s="14" t="str">
        <f>B8</f>
        <v>HANİFE YALÇIN</v>
      </c>
      <c r="P5" s="7"/>
      <c r="Q5" s="69" t="str">
        <f>D47</f>
        <v>MÜSEBBİHA KILINÇ</v>
      </c>
      <c r="R5" s="56">
        <f t="shared" si="8"/>
        <v>0</v>
      </c>
      <c r="S5" s="147">
        <f t="shared" si="9"/>
        <v>9</v>
      </c>
      <c r="T5" s="76">
        <f t="shared" si="10"/>
        <v>-4</v>
      </c>
      <c r="U5" s="36">
        <f t="shared" si="11"/>
        <v>0</v>
      </c>
      <c r="V5" s="228">
        <f t="shared" si="12"/>
        <v>1</v>
      </c>
      <c r="W5" s="50">
        <v>9</v>
      </c>
      <c r="X5" s="49">
        <v>13</v>
      </c>
      <c r="Y5" s="143">
        <f t="shared" si="13"/>
        <v>4</v>
      </c>
      <c r="Z5" s="148">
        <f t="shared" si="14"/>
        <v>13</v>
      </c>
      <c r="AA5" s="63">
        <f t="shared" si="15"/>
        <v>1</v>
      </c>
      <c r="AB5" s="14" t="str">
        <f>D48</f>
        <v>DUYGU ÖLMEZ</v>
      </c>
      <c r="AC5" s="226"/>
      <c r="AD5" s="12" t="str">
        <f>Q47</f>
        <v>İLKE KUMARTAŞLI0ĞLU</v>
      </c>
      <c r="AE5" s="19">
        <f t="shared" si="16"/>
        <v>1</v>
      </c>
      <c r="AF5" s="22">
        <f t="shared" si="17"/>
        <v>13</v>
      </c>
      <c r="AG5" s="150">
        <f t="shared" si="18"/>
        <v>9</v>
      </c>
      <c r="AH5" s="36">
        <f t="shared" si="19"/>
        <v>0</v>
      </c>
      <c r="AI5" s="38">
        <f t="shared" si="20"/>
        <v>0</v>
      </c>
      <c r="AJ5" s="42">
        <v>13</v>
      </c>
      <c r="AK5" s="43">
        <v>4</v>
      </c>
      <c r="AL5" s="143">
        <f t="shared" si="21"/>
        <v>-9</v>
      </c>
      <c r="AM5" s="44">
        <f t="shared" si="22"/>
        <v>4</v>
      </c>
      <c r="AN5" s="29">
        <f t="shared" si="23"/>
        <v>0</v>
      </c>
      <c r="AO5" s="14" t="str">
        <f>Q48</f>
        <v>GÖZDE ÇANKAYA</v>
      </c>
      <c r="AP5" s="7"/>
      <c r="AQ5" s="12" t="str">
        <f>AD47</f>
        <v>GÖZDE ÖZGÜN</v>
      </c>
      <c r="AR5" s="19">
        <f t="shared" si="24"/>
        <v>1</v>
      </c>
      <c r="AS5" s="267">
        <f t="shared" si="25"/>
        <v>13</v>
      </c>
      <c r="AT5" s="107">
        <f t="shared" si="26"/>
        <v>1</v>
      </c>
      <c r="AU5" s="99">
        <f t="shared" si="27"/>
        <v>1</v>
      </c>
      <c r="AV5" s="100">
        <f t="shared" si="28"/>
        <v>0</v>
      </c>
      <c r="AW5" s="85">
        <v>13</v>
      </c>
      <c r="AX5" s="84">
        <v>12</v>
      </c>
      <c r="AY5" s="143">
        <f t="shared" si="29"/>
        <v>-1</v>
      </c>
      <c r="AZ5" s="268">
        <f t="shared" si="30"/>
        <v>12</v>
      </c>
      <c r="BA5" s="29">
        <f t="shared" si="31"/>
        <v>0</v>
      </c>
      <c r="BB5" s="14" t="str">
        <f>AD48</f>
        <v>MERVE ÖZTÜRK</v>
      </c>
      <c r="BC5" s="7"/>
      <c r="BD5" s="111" t="str">
        <f>AQ47</f>
        <v>MÜSEBBİHA KILINÇ</v>
      </c>
      <c r="BE5" s="19">
        <f t="shared" si="32"/>
        <v>0</v>
      </c>
      <c r="BF5" s="151">
        <f t="shared" si="33"/>
        <v>7</v>
      </c>
      <c r="BG5" s="109">
        <f t="shared" si="34"/>
        <v>-6</v>
      </c>
      <c r="BH5" s="36">
        <f t="shared" si="35"/>
        <v>0</v>
      </c>
      <c r="BI5" s="59">
        <f t="shared" si="36"/>
        <v>0</v>
      </c>
      <c r="BJ5" s="123">
        <v>7</v>
      </c>
      <c r="BK5" s="122">
        <v>13</v>
      </c>
      <c r="BL5" s="152">
        <f t="shared" si="37"/>
        <v>6</v>
      </c>
      <c r="BM5" s="153">
        <f t="shared" si="38"/>
        <v>13</v>
      </c>
      <c r="BN5" s="29">
        <f t="shared" si="39"/>
        <v>1</v>
      </c>
      <c r="BO5" s="112" t="str">
        <f>AQ48</f>
        <v>GÜLÇİN ESEN</v>
      </c>
      <c r="BP5" s="325"/>
      <c r="BQ5" s="196"/>
      <c r="BR5" s="398" t="s">
        <v>293</v>
      </c>
      <c r="BS5" s="220" t="s">
        <v>170</v>
      </c>
      <c r="BT5" s="270">
        <v>1</v>
      </c>
      <c r="BU5" s="366">
        <f>BY5</f>
        <v>13</v>
      </c>
      <c r="BV5" s="282">
        <f>SUM(BU5-CB5)</f>
        <v>12</v>
      </c>
      <c r="BW5" s="272">
        <f>IF(BT5&gt;0,1,0)</f>
        <v>1</v>
      </c>
      <c r="BX5" s="273">
        <f>IF(CC5&gt;0,1,0)</f>
        <v>0</v>
      </c>
      <c r="BY5" s="283">
        <v>13</v>
      </c>
      <c r="BZ5" s="284">
        <v>1</v>
      </c>
      <c r="CA5" s="285">
        <f>SUM(CB5-BU5)</f>
        <v>-12</v>
      </c>
      <c r="CB5" s="285">
        <f>BZ5</f>
        <v>1</v>
      </c>
      <c r="CC5" s="278">
        <v>0</v>
      </c>
      <c r="CD5" s="220" t="s">
        <v>155</v>
      </c>
      <c r="CE5" s="464"/>
    </row>
    <row r="6" spans="1:83" ht="12.75" customHeight="1">
      <c r="A6" s="6">
        <v>4</v>
      </c>
      <c r="B6" s="220" t="s">
        <v>139</v>
      </c>
      <c r="C6" s="2"/>
      <c r="D6" s="111" t="str">
        <f>B9</f>
        <v>BENAY GÜNDÜZ</v>
      </c>
      <c r="E6" s="134">
        <f t="shared" si="0"/>
        <v>0</v>
      </c>
      <c r="F6" s="132">
        <f t="shared" si="1"/>
        <v>11</v>
      </c>
      <c r="G6" s="48">
        <f t="shared" si="2"/>
        <v>-2</v>
      </c>
      <c r="H6" s="133">
        <f t="shared" si="3"/>
        <v>0</v>
      </c>
      <c r="I6" s="26">
        <f t="shared" si="4"/>
        <v>1</v>
      </c>
      <c r="J6" s="237">
        <v>11</v>
      </c>
      <c r="K6" s="238">
        <v>13</v>
      </c>
      <c r="L6" s="141">
        <f t="shared" si="5"/>
        <v>2</v>
      </c>
      <c r="M6" s="142">
        <f t="shared" si="6"/>
        <v>13</v>
      </c>
      <c r="N6" s="29">
        <f t="shared" si="7"/>
        <v>1</v>
      </c>
      <c r="O6" s="14" t="str">
        <f>B10</f>
        <v>DENİZ DEMİR</v>
      </c>
      <c r="P6" s="7"/>
      <c r="Q6" s="69" t="str">
        <f>D49</f>
        <v>GAMZE ÖZGÜN</v>
      </c>
      <c r="R6" s="56">
        <f t="shared" si="8"/>
        <v>1</v>
      </c>
      <c r="S6" s="147">
        <f t="shared" si="9"/>
        <v>13</v>
      </c>
      <c r="T6" s="76">
        <f t="shared" si="10"/>
        <v>6</v>
      </c>
      <c r="U6" s="36">
        <f t="shared" si="11"/>
        <v>1</v>
      </c>
      <c r="V6" s="228">
        <f t="shared" si="12"/>
        <v>0</v>
      </c>
      <c r="W6" s="50">
        <v>13</v>
      </c>
      <c r="X6" s="49">
        <v>7</v>
      </c>
      <c r="Y6" s="143">
        <f t="shared" si="13"/>
        <v>-6</v>
      </c>
      <c r="Z6" s="148">
        <f t="shared" si="14"/>
        <v>7</v>
      </c>
      <c r="AA6" s="63">
        <f t="shared" si="15"/>
        <v>0</v>
      </c>
      <c r="AB6" s="14" t="str">
        <f>D50</f>
        <v>TUĞBA FIÇICI</v>
      </c>
      <c r="AC6" s="226"/>
      <c r="AD6" s="12" t="str">
        <f>Q49</f>
        <v>TALİA KUMARTAŞLIOĞLU</v>
      </c>
      <c r="AE6" s="19">
        <f t="shared" si="16"/>
        <v>0</v>
      </c>
      <c r="AF6" s="22">
        <f t="shared" si="17"/>
        <v>7</v>
      </c>
      <c r="AG6" s="150">
        <f t="shared" si="18"/>
        <v>-6</v>
      </c>
      <c r="AH6" s="36">
        <f t="shared" si="19"/>
        <v>0</v>
      </c>
      <c r="AI6" s="38">
        <f t="shared" si="20"/>
        <v>0</v>
      </c>
      <c r="AJ6" s="42">
        <v>7</v>
      </c>
      <c r="AK6" s="43">
        <v>13</v>
      </c>
      <c r="AL6" s="143">
        <f t="shared" si="21"/>
        <v>6</v>
      </c>
      <c r="AM6" s="44">
        <f t="shared" si="22"/>
        <v>13</v>
      </c>
      <c r="AN6" s="29">
        <f t="shared" si="23"/>
        <v>1</v>
      </c>
      <c r="AO6" s="14" t="str">
        <f>Q50</f>
        <v>HASİBE TÜRKYILMAZ</v>
      </c>
      <c r="AP6" s="7"/>
      <c r="AQ6" s="12" t="str">
        <f>AD49</f>
        <v>SEVDA KEKLİK</v>
      </c>
      <c r="AR6" s="19">
        <f t="shared" si="24"/>
        <v>0</v>
      </c>
      <c r="AS6" s="267">
        <f t="shared" si="25"/>
        <v>11</v>
      </c>
      <c r="AT6" s="107">
        <f t="shared" si="26"/>
        <v>-2</v>
      </c>
      <c r="AU6" s="99">
        <f t="shared" si="27"/>
        <v>0</v>
      </c>
      <c r="AV6" s="100">
        <f t="shared" si="28"/>
        <v>1</v>
      </c>
      <c r="AW6" s="85">
        <v>11</v>
      </c>
      <c r="AX6" s="84">
        <v>13</v>
      </c>
      <c r="AY6" s="143">
        <f t="shared" si="29"/>
        <v>2</v>
      </c>
      <c r="AZ6" s="268">
        <f t="shared" si="30"/>
        <v>13</v>
      </c>
      <c r="BA6" s="29">
        <f t="shared" si="31"/>
        <v>1</v>
      </c>
      <c r="BB6" s="14" t="str">
        <f>AD50</f>
        <v>GÜLÇİN ESEN</v>
      </c>
      <c r="BC6" s="7"/>
      <c r="BD6" s="111" t="str">
        <f>AQ49</f>
        <v>HÜSNE KATAR</v>
      </c>
      <c r="BE6" s="19">
        <f t="shared" si="32"/>
        <v>0</v>
      </c>
      <c r="BF6" s="151">
        <f t="shared" si="33"/>
        <v>12</v>
      </c>
      <c r="BG6" s="109">
        <f t="shared" si="34"/>
        <v>-1</v>
      </c>
      <c r="BH6" s="36">
        <f t="shared" si="35"/>
        <v>0</v>
      </c>
      <c r="BI6" s="59">
        <f t="shared" si="36"/>
        <v>0</v>
      </c>
      <c r="BJ6" s="123">
        <v>12</v>
      </c>
      <c r="BK6" s="122">
        <v>13</v>
      </c>
      <c r="BL6" s="152">
        <f t="shared" si="37"/>
        <v>1</v>
      </c>
      <c r="BM6" s="153">
        <f t="shared" si="38"/>
        <v>13</v>
      </c>
      <c r="BN6" s="29">
        <f t="shared" si="39"/>
        <v>1</v>
      </c>
      <c r="BO6" s="112" t="str">
        <f>AQ50</f>
        <v>NİLAY GÜNDÜZ</v>
      </c>
      <c r="BP6" s="325"/>
      <c r="BQ6" s="196"/>
      <c r="BR6" s="398" t="s">
        <v>294</v>
      </c>
      <c r="BS6" s="220" t="s">
        <v>149</v>
      </c>
      <c r="BT6" s="270">
        <v>1</v>
      </c>
      <c r="BU6" s="366">
        <f>BY6</f>
        <v>13</v>
      </c>
      <c r="BV6" s="282">
        <f>SUM(BU6-CB6)</f>
        <v>4</v>
      </c>
      <c r="BW6" s="272">
        <f>IF(BT6&gt;0,1,0)</f>
        <v>1</v>
      </c>
      <c r="BX6" s="273">
        <f>IF(CC6&gt;0,1,0)</f>
        <v>0</v>
      </c>
      <c r="BY6" s="283">
        <v>13</v>
      </c>
      <c r="BZ6" s="284">
        <v>9</v>
      </c>
      <c r="CA6" s="285">
        <f>SUM(CB6-BU6)</f>
        <v>-4</v>
      </c>
      <c r="CB6" s="285">
        <f>BZ6</f>
        <v>9</v>
      </c>
      <c r="CC6" s="278">
        <v>0</v>
      </c>
      <c r="CD6" s="220" t="s">
        <v>143</v>
      </c>
      <c r="CE6" s="464"/>
    </row>
    <row r="7" spans="1:83" ht="12.75" customHeight="1">
      <c r="A7" s="6">
        <v>5</v>
      </c>
      <c r="B7" s="220" t="s">
        <v>140</v>
      </c>
      <c r="C7" s="2"/>
      <c r="D7" s="111" t="str">
        <f>B11</f>
        <v>İLKE KUMARTAŞLI0ĞLU</v>
      </c>
      <c r="E7" s="134">
        <f t="shared" si="0"/>
        <v>1</v>
      </c>
      <c r="F7" s="132">
        <f t="shared" si="1"/>
        <v>13</v>
      </c>
      <c r="G7" s="48">
        <f t="shared" si="2"/>
        <v>4</v>
      </c>
      <c r="H7" s="133">
        <f t="shared" si="3"/>
        <v>1</v>
      </c>
      <c r="I7" s="26">
        <f t="shared" si="4"/>
        <v>0</v>
      </c>
      <c r="J7" s="237">
        <v>13</v>
      </c>
      <c r="K7" s="238">
        <v>9</v>
      </c>
      <c r="L7" s="141">
        <f t="shared" si="5"/>
        <v>-4</v>
      </c>
      <c r="M7" s="142">
        <f t="shared" si="6"/>
        <v>9</v>
      </c>
      <c r="N7" s="29">
        <f t="shared" si="7"/>
        <v>0</v>
      </c>
      <c r="O7" s="14" t="str">
        <f>B12</f>
        <v>MERVE ABAR</v>
      </c>
      <c r="P7" s="7"/>
      <c r="Q7" s="69" t="str">
        <f>D51</f>
        <v>MERVE ÜNGÖR</v>
      </c>
      <c r="R7" s="56">
        <f t="shared" si="8"/>
        <v>0</v>
      </c>
      <c r="S7" s="147">
        <f t="shared" si="9"/>
        <v>10</v>
      </c>
      <c r="T7" s="76">
        <f t="shared" si="10"/>
        <v>-1</v>
      </c>
      <c r="U7" s="36">
        <f t="shared" si="11"/>
        <v>0</v>
      </c>
      <c r="V7" s="228">
        <f t="shared" si="12"/>
        <v>0</v>
      </c>
      <c r="W7" s="50">
        <v>10</v>
      </c>
      <c r="X7" s="49">
        <v>11</v>
      </c>
      <c r="Y7" s="143">
        <f t="shared" si="13"/>
        <v>1</v>
      </c>
      <c r="Z7" s="148">
        <f t="shared" si="14"/>
        <v>11</v>
      </c>
      <c r="AA7" s="63">
        <f t="shared" si="15"/>
        <v>0</v>
      </c>
      <c r="AB7" s="14" t="str">
        <f>D52</f>
        <v>HASİBE TÜRKYILMAZ</v>
      </c>
      <c r="AC7" s="226"/>
      <c r="AD7" s="12" t="str">
        <f>Q51</f>
        <v>GÖZDE ÖZGÜN</v>
      </c>
      <c r="AE7" s="19">
        <f t="shared" si="16"/>
        <v>1</v>
      </c>
      <c r="AF7" s="22">
        <f t="shared" si="17"/>
        <v>13</v>
      </c>
      <c r="AG7" s="150">
        <f t="shared" si="18"/>
        <v>3</v>
      </c>
      <c r="AH7" s="36">
        <f t="shared" si="19"/>
        <v>0</v>
      </c>
      <c r="AI7" s="38">
        <f t="shared" si="20"/>
        <v>0</v>
      </c>
      <c r="AJ7" s="42">
        <v>13</v>
      </c>
      <c r="AK7" s="43">
        <v>10</v>
      </c>
      <c r="AL7" s="143">
        <f t="shared" si="21"/>
        <v>-3</v>
      </c>
      <c r="AM7" s="44">
        <f t="shared" si="22"/>
        <v>10</v>
      </c>
      <c r="AN7" s="29">
        <f t="shared" si="23"/>
        <v>0</v>
      </c>
      <c r="AO7" s="14" t="str">
        <f>Q52</f>
        <v>DENİZ DEMİR</v>
      </c>
      <c r="AP7" s="7"/>
      <c r="AQ7" s="12" t="str">
        <f>AD51</f>
        <v>EZGİ AKTÜRK</v>
      </c>
      <c r="AR7" s="19">
        <f t="shared" si="24"/>
        <v>0</v>
      </c>
      <c r="AS7" s="267">
        <f t="shared" si="25"/>
        <v>0</v>
      </c>
      <c r="AT7" s="107">
        <f t="shared" si="26"/>
        <v>-13</v>
      </c>
      <c r="AU7" s="99">
        <f t="shared" si="27"/>
        <v>0</v>
      </c>
      <c r="AV7" s="100">
        <f t="shared" si="28"/>
        <v>1</v>
      </c>
      <c r="AW7" s="85">
        <v>0</v>
      </c>
      <c r="AX7" s="84">
        <v>13</v>
      </c>
      <c r="AY7" s="143">
        <f t="shared" si="29"/>
        <v>13</v>
      </c>
      <c r="AZ7" s="268">
        <f t="shared" si="30"/>
        <v>13</v>
      </c>
      <c r="BA7" s="29">
        <f t="shared" si="31"/>
        <v>1</v>
      </c>
      <c r="BB7" s="14" t="str">
        <f>AD52</f>
        <v>MİNE DEMİR</v>
      </c>
      <c r="BC7" s="7"/>
      <c r="BD7" s="111" t="str">
        <f>AQ51</f>
        <v>MELİKE BOZ</v>
      </c>
      <c r="BE7" s="19">
        <f t="shared" si="32"/>
        <v>1</v>
      </c>
      <c r="BF7" s="151">
        <f t="shared" si="33"/>
        <v>13</v>
      </c>
      <c r="BG7" s="109">
        <f t="shared" si="34"/>
        <v>4</v>
      </c>
      <c r="BH7" s="36">
        <f t="shared" si="35"/>
        <v>0</v>
      </c>
      <c r="BI7" s="59">
        <f t="shared" si="36"/>
        <v>0</v>
      </c>
      <c r="BJ7" s="123">
        <v>13</v>
      </c>
      <c r="BK7" s="122">
        <v>9</v>
      </c>
      <c r="BL7" s="152">
        <f t="shared" si="37"/>
        <v>-4</v>
      </c>
      <c r="BM7" s="153">
        <f t="shared" si="38"/>
        <v>9</v>
      </c>
      <c r="BN7" s="29">
        <f t="shared" si="39"/>
        <v>0</v>
      </c>
      <c r="BO7" s="112" t="str">
        <f>AQ52</f>
        <v>HASİBE TÜRKYILMAZ</v>
      </c>
      <c r="BP7" s="325"/>
      <c r="BQ7" s="196"/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</row>
    <row r="8" spans="1:83" ht="12.75" customHeight="1">
      <c r="A8" s="6">
        <v>6</v>
      </c>
      <c r="B8" s="220" t="s">
        <v>141</v>
      </c>
      <c r="C8" s="2"/>
      <c r="D8" s="116" t="str">
        <f>B13</f>
        <v>RUKİYE YÜKSEL</v>
      </c>
      <c r="E8" s="134">
        <f t="shared" si="0"/>
        <v>1</v>
      </c>
      <c r="F8" s="132">
        <f t="shared" si="1"/>
        <v>13</v>
      </c>
      <c r="G8" s="48">
        <f t="shared" si="2"/>
        <v>1</v>
      </c>
      <c r="H8" s="133">
        <f t="shared" si="3"/>
        <v>1</v>
      </c>
      <c r="I8" s="26">
        <f t="shared" si="4"/>
        <v>0</v>
      </c>
      <c r="J8" s="237">
        <v>13</v>
      </c>
      <c r="K8" s="238">
        <v>12</v>
      </c>
      <c r="L8" s="141">
        <f t="shared" si="5"/>
        <v>-1</v>
      </c>
      <c r="M8" s="142">
        <f t="shared" si="6"/>
        <v>12</v>
      </c>
      <c r="N8" s="29">
        <f t="shared" si="7"/>
        <v>0</v>
      </c>
      <c r="O8" s="14" t="str">
        <f>B14</f>
        <v>ÖZLEM ÖZALP</v>
      </c>
      <c r="P8" s="7"/>
      <c r="Q8" s="69" t="str">
        <f>D53</f>
        <v>İLKE KUMARTAŞLI0ĞLU</v>
      </c>
      <c r="R8" s="56">
        <f t="shared" si="8"/>
        <v>1</v>
      </c>
      <c r="S8" s="147">
        <f t="shared" si="9"/>
        <v>13</v>
      </c>
      <c r="T8" s="76">
        <f t="shared" si="10"/>
        <v>5</v>
      </c>
      <c r="U8" s="36">
        <f t="shared" si="11"/>
        <v>1</v>
      </c>
      <c r="V8" s="228">
        <f t="shared" si="12"/>
        <v>0</v>
      </c>
      <c r="W8" s="50">
        <v>13</v>
      </c>
      <c r="X8" s="49">
        <v>8</v>
      </c>
      <c r="Y8" s="143">
        <f t="shared" si="13"/>
        <v>-5</v>
      </c>
      <c r="Z8" s="148">
        <f t="shared" si="14"/>
        <v>8</v>
      </c>
      <c r="AA8" s="63">
        <f t="shared" si="15"/>
        <v>0</v>
      </c>
      <c r="AB8" s="14" t="str">
        <f>D54</f>
        <v>MELİKE BOZ</v>
      </c>
      <c r="AC8" s="226"/>
      <c r="AD8" s="12" t="str">
        <f>Q53</f>
        <v>İKBAL KAVALCI</v>
      </c>
      <c r="AE8" s="19">
        <f t="shared" si="16"/>
        <v>0</v>
      </c>
      <c r="AF8" s="22">
        <f t="shared" si="17"/>
        <v>3</v>
      </c>
      <c r="AG8" s="150">
        <f t="shared" si="18"/>
        <v>-10</v>
      </c>
      <c r="AH8" s="36">
        <f t="shared" si="19"/>
        <v>0</v>
      </c>
      <c r="AI8" s="38">
        <f t="shared" si="20"/>
        <v>0</v>
      </c>
      <c r="AJ8" s="42">
        <v>3</v>
      </c>
      <c r="AK8" s="43">
        <v>13</v>
      </c>
      <c r="AL8" s="143">
        <f t="shared" si="21"/>
        <v>10</v>
      </c>
      <c r="AM8" s="44">
        <f t="shared" si="22"/>
        <v>13</v>
      </c>
      <c r="AN8" s="29">
        <f t="shared" si="23"/>
        <v>1</v>
      </c>
      <c r="AO8" s="14" t="str">
        <f>Q54</f>
        <v>MERVE ÖZTÜRK</v>
      </c>
      <c r="AP8" s="7"/>
      <c r="AQ8" s="12" t="str">
        <f>AD53</f>
        <v>MÜSEBBİHA KILINÇ</v>
      </c>
      <c r="AR8" s="19">
        <f t="shared" si="24"/>
        <v>1</v>
      </c>
      <c r="AS8" s="267">
        <f t="shared" si="25"/>
        <v>13</v>
      </c>
      <c r="AT8" s="107">
        <f t="shared" si="26"/>
        <v>11</v>
      </c>
      <c r="AU8" s="99">
        <f t="shared" si="27"/>
        <v>1</v>
      </c>
      <c r="AV8" s="100">
        <f t="shared" si="28"/>
        <v>0</v>
      </c>
      <c r="AW8" s="85">
        <v>13</v>
      </c>
      <c r="AX8" s="84">
        <v>2</v>
      </c>
      <c r="AY8" s="143">
        <f t="shared" si="29"/>
        <v>-11</v>
      </c>
      <c r="AZ8" s="268">
        <f t="shared" si="30"/>
        <v>2</v>
      </c>
      <c r="BA8" s="29">
        <f t="shared" si="31"/>
        <v>0</v>
      </c>
      <c r="BB8" s="14" t="str">
        <f>AD54</f>
        <v>SEVCAN AKBABA</v>
      </c>
      <c r="BC8" s="7"/>
      <c r="BD8" s="111" t="str">
        <f>AQ53</f>
        <v>DENİZ DEMİR</v>
      </c>
      <c r="BE8" s="19">
        <f t="shared" si="32"/>
        <v>1</v>
      </c>
      <c r="BF8" s="151">
        <f t="shared" si="33"/>
        <v>13</v>
      </c>
      <c r="BG8" s="109">
        <f t="shared" si="34"/>
        <v>7</v>
      </c>
      <c r="BH8" s="36">
        <f t="shared" si="35"/>
        <v>0</v>
      </c>
      <c r="BI8" s="59">
        <f t="shared" si="36"/>
        <v>0</v>
      </c>
      <c r="BJ8" s="123">
        <v>13</v>
      </c>
      <c r="BK8" s="122">
        <v>6</v>
      </c>
      <c r="BL8" s="152">
        <f t="shared" si="37"/>
        <v>-7</v>
      </c>
      <c r="BM8" s="153">
        <f t="shared" si="38"/>
        <v>6</v>
      </c>
      <c r="BN8" s="29">
        <f t="shared" si="39"/>
        <v>0</v>
      </c>
      <c r="BO8" s="112" t="str">
        <f>AQ54</f>
        <v>GİZEM SIR</v>
      </c>
      <c r="BP8" s="325"/>
      <c r="BQ8" s="196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</row>
    <row r="9" spans="1:83" ht="12.75" customHeight="1">
      <c r="A9" s="6">
        <v>7</v>
      </c>
      <c r="B9" s="220" t="s">
        <v>142</v>
      </c>
      <c r="C9" s="2"/>
      <c r="D9" s="111" t="str">
        <f>B15</f>
        <v>SEVDA KEKLİK</v>
      </c>
      <c r="E9" s="134">
        <f t="shared" si="0"/>
        <v>0</v>
      </c>
      <c r="F9" s="132">
        <f t="shared" si="1"/>
        <v>11</v>
      </c>
      <c r="G9" s="48">
        <f t="shared" si="2"/>
        <v>-2</v>
      </c>
      <c r="H9" s="133">
        <f t="shared" si="3"/>
        <v>0</v>
      </c>
      <c r="I9" s="26">
        <f t="shared" si="4"/>
        <v>1</v>
      </c>
      <c r="J9" s="237">
        <v>11</v>
      </c>
      <c r="K9" s="238">
        <v>13</v>
      </c>
      <c r="L9" s="141">
        <f t="shared" si="5"/>
        <v>2</v>
      </c>
      <c r="M9" s="142">
        <f t="shared" si="6"/>
        <v>13</v>
      </c>
      <c r="N9" s="29">
        <f t="shared" si="7"/>
        <v>1</v>
      </c>
      <c r="O9" s="14" t="str">
        <f>B16</f>
        <v>GÖZDE ÖZGÜN</v>
      </c>
      <c r="P9" s="7"/>
      <c r="Q9" s="69" t="str">
        <f>D55</f>
        <v>MİNE DEMİR</v>
      </c>
      <c r="R9" s="56">
        <f t="shared" si="8"/>
        <v>0</v>
      </c>
      <c r="S9" s="147">
        <f t="shared" si="9"/>
        <v>12</v>
      </c>
      <c r="T9" s="76">
        <f t="shared" si="10"/>
        <v>-1</v>
      </c>
      <c r="U9" s="36">
        <f t="shared" si="11"/>
        <v>0</v>
      </c>
      <c r="V9" s="228">
        <f t="shared" si="12"/>
        <v>1</v>
      </c>
      <c r="W9" s="50">
        <v>12</v>
      </c>
      <c r="X9" s="49">
        <v>13</v>
      </c>
      <c r="Y9" s="143">
        <f t="shared" si="13"/>
        <v>1</v>
      </c>
      <c r="Z9" s="148">
        <f t="shared" si="14"/>
        <v>13</v>
      </c>
      <c r="AA9" s="63">
        <f t="shared" si="15"/>
        <v>1</v>
      </c>
      <c r="AB9" s="14" t="str">
        <f>D56</f>
        <v>DENİZ DEMİR</v>
      </c>
      <c r="AC9" s="226"/>
      <c r="AD9" s="12" t="str">
        <f>Q55</f>
        <v>SEVDA KEKLİK</v>
      </c>
      <c r="AE9" s="19">
        <f t="shared" si="16"/>
        <v>1</v>
      </c>
      <c r="AF9" s="22">
        <f t="shared" si="17"/>
        <v>13</v>
      </c>
      <c r="AG9" s="150">
        <f t="shared" si="18"/>
        <v>12</v>
      </c>
      <c r="AH9" s="36">
        <f t="shared" si="19"/>
        <v>0</v>
      </c>
      <c r="AI9" s="38">
        <f t="shared" si="20"/>
        <v>0</v>
      </c>
      <c r="AJ9" s="42">
        <v>13</v>
      </c>
      <c r="AK9" s="43">
        <v>1</v>
      </c>
      <c r="AL9" s="143">
        <f t="shared" si="21"/>
        <v>-12</v>
      </c>
      <c r="AM9" s="44">
        <f t="shared" si="22"/>
        <v>1</v>
      </c>
      <c r="AN9" s="29">
        <f t="shared" si="23"/>
        <v>0</v>
      </c>
      <c r="AO9" s="14" t="str">
        <f>Q56</f>
        <v>ÖZLEM ÖZALP</v>
      </c>
      <c r="AP9" s="7"/>
      <c r="AQ9" s="12" t="str">
        <f>AD55</f>
        <v>HÜSNE KATAR</v>
      </c>
      <c r="AR9" s="19">
        <f t="shared" si="24"/>
        <v>1</v>
      </c>
      <c r="AS9" s="267">
        <f t="shared" si="25"/>
        <v>13</v>
      </c>
      <c r="AT9" s="107">
        <f t="shared" si="26"/>
        <v>9</v>
      </c>
      <c r="AU9" s="99">
        <f t="shared" si="27"/>
        <v>1</v>
      </c>
      <c r="AV9" s="100">
        <f t="shared" si="28"/>
        <v>0</v>
      </c>
      <c r="AW9" s="85">
        <v>13</v>
      </c>
      <c r="AX9" s="84">
        <v>4</v>
      </c>
      <c r="AY9" s="143">
        <f t="shared" si="29"/>
        <v>-9</v>
      </c>
      <c r="AZ9" s="268">
        <f t="shared" si="30"/>
        <v>4</v>
      </c>
      <c r="BA9" s="29">
        <f t="shared" si="31"/>
        <v>0</v>
      </c>
      <c r="BB9" s="14" t="str">
        <f>AD56</f>
        <v>DUYGU ÖLMEZ</v>
      </c>
      <c r="BC9" s="7"/>
      <c r="BD9" s="111" t="str">
        <f>AQ55</f>
        <v>MERVE ÖZTÜRK</v>
      </c>
      <c r="BE9" s="19">
        <f t="shared" si="32"/>
        <v>0</v>
      </c>
      <c r="BF9" s="151">
        <f t="shared" si="33"/>
        <v>3</v>
      </c>
      <c r="BG9" s="109">
        <f t="shared" si="34"/>
        <v>-10</v>
      </c>
      <c r="BH9" s="36">
        <f t="shared" si="35"/>
        <v>0</v>
      </c>
      <c r="BI9" s="59">
        <f t="shared" si="36"/>
        <v>0</v>
      </c>
      <c r="BJ9" s="123">
        <v>3</v>
      </c>
      <c r="BK9" s="122">
        <v>13</v>
      </c>
      <c r="BL9" s="152">
        <f t="shared" si="37"/>
        <v>10</v>
      </c>
      <c r="BM9" s="153">
        <f t="shared" si="38"/>
        <v>13</v>
      </c>
      <c r="BN9" s="29">
        <f t="shared" si="39"/>
        <v>1</v>
      </c>
      <c r="BO9" s="112" t="str">
        <f>AQ56</f>
        <v>SEVDA KEKLİK</v>
      </c>
      <c r="BP9" s="325"/>
      <c r="BQ9" s="196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</row>
    <row r="10" spans="1:83" ht="12.75" customHeight="1" thickBot="1">
      <c r="A10" s="6">
        <v>8</v>
      </c>
      <c r="B10" s="220" t="s">
        <v>143</v>
      </c>
      <c r="C10" s="2"/>
      <c r="D10" s="111" t="str">
        <f>B17</f>
        <v>MELİKE BOZ</v>
      </c>
      <c r="E10" s="134">
        <f t="shared" si="0"/>
        <v>1</v>
      </c>
      <c r="F10" s="132">
        <f t="shared" si="1"/>
        <v>13</v>
      </c>
      <c r="G10" s="48">
        <f t="shared" si="2"/>
        <v>4</v>
      </c>
      <c r="H10" s="133">
        <f t="shared" si="3"/>
        <v>1</v>
      </c>
      <c r="I10" s="26">
        <f t="shared" si="4"/>
        <v>0</v>
      </c>
      <c r="J10" s="237">
        <v>13</v>
      </c>
      <c r="K10" s="238">
        <v>9</v>
      </c>
      <c r="L10" s="141">
        <f t="shared" si="5"/>
        <v>-4</v>
      </c>
      <c r="M10" s="142">
        <f t="shared" si="6"/>
        <v>9</v>
      </c>
      <c r="N10" s="29">
        <f t="shared" si="7"/>
        <v>0</v>
      </c>
      <c r="O10" s="14" t="str">
        <f>B18</f>
        <v>EZGİ AKTÜRK</v>
      </c>
      <c r="P10" s="7"/>
      <c r="Q10" s="69" t="str">
        <f>D57</f>
        <v>GÖZDE ÖZGÜN</v>
      </c>
      <c r="R10" s="56">
        <f t="shared" si="8"/>
        <v>1</v>
      </c>
      <c r="S10" s="147">
        <f t="shared" si="9"/>
        <v>13</v>
      </c>
      <c r="T10" s="76">
        <f t="shared" si="10"/>
        <v>4</v>
      </c>
      <c r="U10" s="36">
        <f t="shared" si="11"/>
        <v>1</v>
      </c>
      <c r="V10" s="228">
        <f t="shared" si="12"/>
        <v>0</v>
      </c>
      <c r="W10" s="50">
        <v>13</v>
      </c>
      <c r="X10" s="49">
        <v>9</v>
      </c>
      <c r="Y10" s="143">
        <f t="shared" si="13"/>
        <v>-4</v>
      </c>
      <c r="Z10" s="148">
        <f t="shared" si="14"/>
        <v>9</v>
      </c>
      <c r="AA10" s="63">
        <f t="shared" si="15"/>
        <v>0</v>
      </c>
      <c r="AB10" s="14" t="str">
        <f>D58</f>
        <v>RUKİYE YÜKSEL</v>
      </c>
      <c r="AC10" s="226"/>
      <c r="AD10" s="12" t="str">
        <f>Q57</f>
        <v>SEVGİ AKTAŞ</v>
      </c>
      <c r="AE10" s="19">
        <f t="shared" si="16"/>
        <v>0</v>
      </c>
      <c r="AF10" s="22">
        <f t="shared" si="17"/>
        <v>8</v>
      </c>
      <c r="AG10" s="150">
        <f t="shared" si="18"/>
        <v>-5</v>
      </c>
      <c r="AH10" s="36">
        <f t="shared" si="19"/>
        <v>0</v>
      </c>
      <c r="AI10" s="38">
        <f t="shared" si="20"/>
        <v>0</v>
      </c>
      <c r="AJ10" s="42">
        <v>8</v>
      </c>
      <c r="AK10" s="43">
        <v>13</v>
      </c>
      <c r="AL10" s="143">
        <f t="shared" si="21"/>
        <v>5</v>
      </c>
      <c r="AM10" s="44">
        <f t="shared" si="22"/>
        <v>13</v>
      </c>
      <c r="AN10" s="29">
        <f t="shared" si="23"/>
        <v>1</v>
      </c>
      <c r="AO10" s="14" t="str">
        <f>Q58</f>
        <v>MÜSEBBİHA KILINÇ</v>
      </c>
      <c r="AP10" s="7"/>
      <c r="AQ10" s="12" t="str">
        <f>AD57</f>
        <v>GAMZE BAŞARAN</v>
      </c>
      <c r="AR10" s="19">
        <f t="shared" si="24"/>
        <v>1</v>
      </c>
      <c r="AS10" s="267">
        <f t="shared" si="25"/>
        <v>13</v>
      </c>
      <c r="AT10" s="107">
        <f t="shared" si="26"/>
        <v>5</v>
      </c>
      <c r="AU10" s="99">
        <f t="shared" si="27"/>
        <v>1</v>
      </c>
      <c r="AV10" s="100">
        <f t="shared" si="28"/>
        <v>0</v>
      </c>
      <c r="AW10" s="85">
        <v>13</v>
      </c>
      <c r="AX10" s="84">
        <v>8</v>
      </c>
      <c r="AY10" s="143">
        <f t="shared" si="29"/>
        <v>-5</v>
      </c>
      <c r="AZ10" s="268">
        <f t="shared" si="30"/>
        <v>8</v>
      </c>
      <c r="BA10" s="29">
        <f t="shared" si="31"/>
        <v>0</v>
      </c>
      <c r="BB10" s="14" t="str">
        <f>AD58</f>
        <v>RUKİYE YÜKSEL</v>
      </c>
      <c r="BC10" s="7"/>
      <c r="BD10" s="111" t="str">
        <f>AQ57</f>
        <v>SEVGİ AKTAŞ</v>
      </c>
      <c r="BE10" s="19">
        <f t="shared" si="32"/>
        <v>1</v>
      </c>
      <c r="BF10" s="151">
        <f t="shared" si="33"/>
        <v>13</v>
      </c>
      <c r="BG10" s="109">
        <f t="shared" si="34"/>
        <v>10</v>
      </c>
      <c r="BH10" s="36">
        <f t="shared" si="35"/>
        <v>0</v>
      </c>
      <c r="BI10" s="59">
        <f t="shared" si="36"/>
        <v>0</v>
      </c>
      <c r="BJ10" s="123">
        <v>13</v>
      </c>
      <c r="BK10" s="122">
        <v>3</v>
      </c>
      <c r="BL10" s="152">
        <f t="shared" si="37"/>
        <v>-10</v>
      </c>
      <c r="BM10" s="153">
        <f t="shared" si="38"/>
        <v>3</v>
      </c>
      <c r="BN10" s="29">
        <f t="shared" si="39"/>
        <v>0</v>
      </c>
      <c r="BO10" s="112" t="str">
        <f>AQ58</f>
        <v>AYSUN ARSLAN</v>
      </c>
      <c r="BP10" s="325"/>
      <c r="BQ10" s="196"/>
      <c r="BR10" s="464"/>
      <c r="BS10" s="642" t="s">
        <v>290</v>
      </c>
      <c r="BT10" s="643"/>
      <c r="BU10" s="643"/>
      <c r="BV10" s="643"/>
      <c r="BW10" s="643"/>
      <c r="BX10" s="643"/>
      <c r="BY10" s="643"/>
      <c r="BZ10" s="643"/>
      <c r="CA10" s="643"/>
      <c r="CB10" s="643"/>
      <c r="CC10" s="643"/>
      <c r="CD10" s="644"/>
      <c r="CE10" s="464"/>
    </row>
    <row r="11" spans="1:83" ht="12.75" customHeight="1" thickBot="1">
      <c r="A11" s="6">
        <v>9</v>
      </c>
      <c r="B11" s="220" t="s">
        <v>144</v>
      </c>
      <c r="C11" s="2"/>
      <c r="D11" s="111" t="str">
        <f>B19</f>
        <v>SEVGİ BOSTANCI</v>
      </c>
      <c r="E11" s="134">
        <f t="shared" si="0"/>
        <v>0</v>
      </c>
      <c r="F11" s="132">
        <f t="shared" si="1"/>
        <v>10</v>
      </c>
      <c r="G11" s="48">
        <f t="shared" si="2"/>
        <v>-3</v>
      </c>
      <c r="H11" s="133">
        <f t="shared" si="3"/>
        <v>0</v>
      </c>
      <c r="I11" s="26">
        <f t="shared" si="4"/>
        <v>1</v>
      </c>
      <c r="J11" s="237">
        <v>10</v>
      </c>
      <c r="K11" s="238">
        <v>13</v>
      </c>
      <c r="L11" s="141">
        <f t="shared" si="5"/>
        <v>3</v>
      </c>
      <c r="M11" s="142">
        <f t="shared" si="6"/>
        <v>13</v>
      </c>
      <c r="N11" s="29">
        <f t="shared" si="7"/>
        <v>1</v>
      </c>
      <c r="O11" s="14" t="str">
        <f>B20</f>
        <v>MİNE DEMİR</v>
      </c>
      <c r="P11" s="7"/>
      <c r="Q11" s="69" t="str">
        <f>D59</f>
        <v>GÖZDE ÇİFTÇİ</v>
      </c>
      <c r="R11" s="56">
        <f t="shared" si="8"/>
        <v>0</v>
      </c>
      <c r="S11" s="147">
        <f t="shared" si="9"/>
        <v>7</v>
      </c>
      <c r="T11" s="76">
        <f t="shared" si="10"/>
        <v>-6</v>
      </c>
      <c r="U11" s="36">
        <f t="shared" si="11"/>
        <v>0</v>
      </c>
      <c r="V11" s="228">
        <f t="shared" si="12"/>
        <v>1</v>
      </c>
      <c r="W11" s="50">
        <v>7</v>
      </c>
      <c r="X11" s="49">
        <v>13</v>
      </c>
      <c r="Y11" s="143">
        <f t="shared" si="13"/>
        <v>6</v>
      </c>
      <c r="Z11" s="148">
        <f t="shared" si="14"/>
        <v>13</v>
      </c>
      <c r="AA11" s="63">
        <f t="shared" si="15"/>
        <v>1</v>
      </c>
      <c r="AB11" s="14" t="str">
        <f>D60</f>
        <v>TALİA KUMARTAŞLIOĞLU</v>
      </c>
      <c r="AC11" s="226"/>
      <c r="AD11" s="12" t="str">
        <f>Q59</f>
        <v>MERVE ÜNGÖR</v>
      </c>
      <c r="AE11" s="19">
        <f t="shared" si="16"/>
        <v>0</v>
      </c>
      <c r="AF11" s="22">
        <f t="shared" si="17"/>
        <v>5</v>
      </c>
      <c r="AG11" s="150">
        <f t="shared" si="18"/>
        <v>-8</v>
      </c>
      <c r="AH11" s="36">
        <f t="shared" si="19"/>
        <v>0</v>
      </c>
      <c r="AI11" s="38">
        <f t="shared" si="20"/>
        <v>0</v>
      </c>
      <c r="AJ11" s="42">
        <v>5</v>
      </c>
      <c r="AK11" s="43">
        <v>13</v>
      </c>
      <c r="AL11" s="143">
        <f t="shared" si="21"/>
        <v>8</v>
      </c>
      <c r="AM11" s="44">
        <f t="shared" si="22"/>
        <v>13</v>
      </c>
      <c r="AN11" s="29">
        <f t="shared" si="23"/>
        <v>1</v>
      </c>
      <c r="AO11" s="14" t="str">
        <f>Q60</f>
        <v>MİNE DEMİR</v>
      </c>
      <c r="AP11" s="7"/>
      <c r="AQ11" s="12" t="str">
        <f>AD59</f>
        <v>TALİA KUMARTAŞLIOĞLU</v>
      </c>
      <c r="AR11" s="19">
        <f t="shared" si="24"/>
        <v>0</v>
      </c>
      <c r="AS11" s="267">
        <f t="shared" si="25"/>
        <v>5</v>
      </c>
      <c r="AT11" s="107">
        <f t="shared" si="26"/>
        <v>-8</v>
      </c>
      <c r="AU11" s="99">
        <f t="shared" si="27"/>
        <v>0</v>
      </c>
      <c r="AV11" s="100">
        <f t="shared" si="28"/>
        <v>1</v>
      </c>
      <c r="AW11" s="85">
        <v>5</v>
      </c>
      <c r="AX11" s="84">
        <v>13</v>
      </c>
      <c r="AY11" s="143">
        <f t="shared" si="29"/>
        <v>8</v>
      </c>
      <c r="AZ11" s="268">
        <f t="shared" si="30"/>
        <v>13</v>
      </c>
      <c r="BA11" s="29">
        <f t="shared" si="31"/>
        <v>1</v>
      </c>
      <c r="BB11" s="14" t="str">
        <f>AD60</f>
        <v>DENİZ DEMİR</v>
      </c>
      <c r="BC11" s="7"/>
      <c r="BD11" s="111" t="str">
        <f>AQ59</f>
        <v>EZGİ AKTÜRK</v>
      </c>
      <c r="BE11" s="19">
        <f t="shared" si="32"/>
        <v>0</v>
      </c>
      <c r="BF11" s="151">
        <f t="shared" si="33"/>
        <v>0</v>
      </c>
      <c r="BG11" s="109">
        <f t="shared" si="34"/>
        <v>-13</v>
      </c>
      <c r="BH11" s="36">
        <f t="shared" si="35"/>
        <v>0</v>
      </c>
      <c r="BI11" s="59">
        <f t="shared" si="36"/>
        <v>0</v>
      </c>
      <c r="BJ11" s="123">
        <v>0</v>
      </c>
      <c r="BK11" s="122">
        <v>13</v>
      </c>
      <c r="BL11" s="152">
        <f t="shared" si="37"/>
        <v>13</v>
      </c>
      <c r="BM11" s="153">
        <f t="shared" si="38"/>
        <v>13</v>
      </c>
      <c r="BN11" s="29">
        <f t="shared" si="39"/>
        <v>1</v>
      </c>
      <c r="BO11" s="112" t="str">
        <f>AQ60</f>
        <v>SEVCAN AKBABA</v>
      </c>
      <c r="BP11" s="325"/>
      <c r="BQ11" s="196"/>
      <c r="BR11" s="196" t="s">
        <v>299</v>
      </c>
      <c r="BS11" s="399" t="s">
        <v>1</v>
      </c>
      <c r="BT11" s="400" t="s">
        <v>6</v>
      </c>
      <c r="BU11" s="401" t="s">
        <v>7</v>
      </c>
      <c r="BV11" s="402" t="s">
        <v>13</v>
      </c>
      <c r="BW11" s="638" t="s">
        <v>8</v>
      </c>
      <c r="BX11" s="639"/>
      <c r="BY11" s="640" t="s">
        <v>9</v>
      </c>
      <c r="BZ11" s="641"/>
      <c r="CA11" s="402" t="s">
        <v>13</v>
      </c>
      <c r="CB11" s="403" t="s">
        <v>7</v>
      </c>
      <c r="CC11" s="401" t="s">
        <v>10</v>
      </c>
      <c r="CD11" s="404" t="s">
        <v>2</v>
      </c>
      <c r="CE11" s="464"/>
    </row>
    <row r="12" spans="1:83" ht="12.75" customHeight="1" thickBot="1">
      <c r="A12" s="6">
        <v>10</v>
      </c>
      <c r="B12" s="220" t="s">
        <v>145</v>
      </c>
      <c r="C12" s="2"/>
      <c r="D12" s="111" t="str">
        <f>B21</f>
        <v>NATİA GATENADZE</v>
      </c>
      <c r="E12" s="134">
        <f t="shared" si="0"/>
        <v>0</v>
      </c>
      <c r="F12" s="132">
        <f t="shared" si="1"/>
        <v>12</v>
      </c>
      <c r="G12" s="48">
        <f t="shared" si="2"/>
        <v>-1</v>
      </c>
      <c r="H12" s="133">
        <f t="shared" si="3"/>
        <v>0</v>
      </c>
      <c r="I12" s="26">
        <f t="shared" si="4"/>
        <v>1</v>
      </c>
      <c r="J12" s="237">
        <v>12</v>
      </c>
      <c r="K12" s="238">
        <v>13</v>
      </c>
      <c r="L12" s="141">
        <f t="shared" si="5"/>
        <v>1</v>
      </c>
      <c r="M12" s="142">
        <f t="shared" si="6"/>
        <v>13</v>
      </c>
      <c r="N12" s="29">
        <f t="shared" si="7"/>
        <v>1</v>
      </c>
      <c r="O12" s="14" t="str">
        <f>B22</f>
        <v>GÖZDE ÇİFTÇİ</v>
      </c>
      <c r="P12" s="7"/>
      <c r="Q12" s="69" t="str">
        <f>D61</f>
        <v>İKBAL KAVALCI</v>
      </c>
      <c r="R12" s="56">
        <f t="shared" si="8"/>
        <v>1</v>
      </c>
      <c r="S12" s="147">
        <f t="shared" si="9"/>
        <v>13</v>
      </c>
      <c r="T12" s="76">
        <f t="shared" si="10"/>
        <v>2</v>
      </c>
      <c r="U12" s="36">
        <f t="shared" si="11"/>
        <v>1</v>
      </c>
      <c r="V12" s="228">
        <f t="shared" si="12"/>
        <v>0</v>
      </c>
      <c r="W12" s="50">
        <v>13</v>
      </c>
      <c r="X12" s="49">
        <v>11</v>
      </c>
      <c r="Y12" s="143">
        <f t="shared" si="13"/>
        <v>-2</v>
      </c>
      <c r="Z12" s="148">
        <f t="shared" si="14"/>
        <v>11</v>
      </c>
      <c r="AA12" s="63">
        <f t="shared" si="15"/>
        <v>0</v>
      </c>
      <c r="AB12" s="14" t="str">
        <f>D62</f>
        <v>HÜSNE KATAR</v>
      </c>
      <c r="AC12" s="226"/>
      <c r="AD12" s="12" t="str">
        <f>Q61</f>
        <v>SEVGİ BOSTANCI</v>
      </c>
      <c r="AE12" s="19">
        <f t="shared" si="16"/>
        <v>0</v>
      </c>
      <c r="AF12" s="22">
        <f t="shared" si="17"/>
        <v>2</v>
      </c>
      <c r="AG12" s="150">
        <f t="shared" si="18"/>
        <v>-11</v>
      </c>
      <c r="AH12" s="36">
        <f t="shared" si="19"/>
        <v>0</v>
      </c>
      <c r="AI12" s="38">
        <f t="shared" si="20"/>
        <v>0</v>
      </c>
      <c r="AJ12" s="42">
        <v>2</v>
      </c>
      <c r="AK12" s="43">
        <v>13</v>
      </c>
      <c r="AL12" s="143">
        <f t="shared" si="21"/>
        <v>11</v>
      </c>
      <c r="AM12" s="44">
        <f t="shared" si="22"/>
        <v>13</v>
      </c>
      <c r="AN12" s="29">
        <f t="shared" si="23"/>
        <v>1</v>
      </c>
      <c r="AO12" s="14" t="str">
        <f>Q62</f>
        <v>EZGİ AKTÜRK</v>
      </c>
      <c r="AP12" s="7"/>
      <c r="AQ12" s="12" t="str">
        <f>AD61</f>
        <v>MELİKE BOZ</v>
      </c>
      <c r="AR12" s="19">
        <f t="shared" si="24"/>
        <v>1</v>
      </c>
      <c r="AS12" s="267">
        <f t="shared" si="25"/>
        <v>13</v>
      </c>
      <c r="AT12" s="107">
        <f t="shared" si="26"/>
        <v>13</v>
      </c>
      <c r="AU12" s="99">
        <f t="shared" si="27"/>
        <v>1</v>
      </c>
      <c r="AV12" s="100">
        <f t="shared" si="28"/>
        <v>0</v>
      </c>
      <c r="AW12" s="85">
        <v>13</v>
      </c>
      <c r="AX12" s="84">
        <v>0</v>
      </c>
      <c r="AY12" s="143">
        <f t="shared" si="29"/>
        <v>-13</v>
      </c>
      <c r="AZ12" s="268">
        <f t="shared" si="30"/>
        <v>0</v>
      </c>
      <c r="BA12" s="29">
        <f t="shared" si="31"/>
        <v>0</v>
      </c>
      <c r="BB12" s="14" t="str">
        <f>AD62</f>
        <v>GÖZDE ÇANKAYA</v>
      </c>
      <c r="BC12" s="7"/>
      <c r="BD12" s="111" t="str">
        <f>AQ61</f>
        <v>DUYGU ÖLMEZ</v>
      </c>
      <c r="BE12" s="19">
        <f t="shared" si="32"/>
        <v>0</v>
      </c>
      <c r="BF12" s="151">
        <f t="shared" si="33"/>
        <v>8</v>
      </c>
      <c r="BG12" s="109">
        <f t="shared" si="34"/>
        <v>-5</v>
      </c>
      <c r="BH12" s="36">
        <f t="shared" si="35"/>
        <v>0</v>
      </c>
      <c r="BI12" s="59">
        <f t="shared" si="36"/>
        <v>0</v>
      </c>
      <c r="BJ12" s="123">
        <v>8</v>
      </c>
      <c r="BK12" s="122">
        <v>13</v>
      </c>
      <c r="BL12" s="152">
        <f t="shared" si="37"/>
        <v>5</v>
      </c>
      <c r="BM12" s="153">
        <f t="shared" si="38"/>
        <v>13</v>
      </c>
      <c r="BN12" s="29">
        <f t="shared" si="39"/>
        <v>1</v>
      </c>
      <c r="BO12" s="112" t="str">
        <f>AQ62</f>
        <v>RUKİYE YÜKSEL</v>
      </c>
      <c r="BP12" s="196"/>
      <c r="BQ12" s="196"/>
      <c r="BR12" s="398" t="s">
        <v>295</v>
      </c>
      <c r="BS12" s="220" t="s">
        <v>163</v>
      </c>
      <c r="BT12" s="270">
        <v>1</v>
      </c>
      <c r="BU12" s="271">
        <f>BY12</f>
        <v>13</v>
      </c>
      <c r="BV12" s="274">
        <f>SUM(BU12-CB12)</f>
        <v>12</v>
      </c>
      <c r="BW12" s="272">
        <f>IF(BT12&gt;0,1,0)</f>
        <v>1</v>
      </c>
      <c r="BX12" s="273">
        <f>IF(CC12&gt;0,1,0)</f>
        <v>0</v>
      </c>
      <c r="BY12" s="275">
        <v>13</v>
      </c>
      <c r="BZ12" s="276">
        <v>1</v>
      </c>
      <c r="CA12" s="277">
        <f>SUM(CB12-BU12)</f>
        <v>-12</v>
      </c>
      <c r="CB12" s="277">
        <f>BZ12</f>
        <v>1</v>
      </c>
      <c r="CC12" s="278">
        <v>0</v>
      </c>
      <c r="CD12" s="220" t="s">
        <v>149</v>
      </c>
      <c r="CE12" s="464"/>
    </row>
    <row r="13" spans="1:83" ht="12.75" customHeight="1" thickBot="1">
      <c r="A13" s="6">
        <v>11</v>
      </c>
      <c r="B13" s="220" t="s">
        <v>146</v>
      </c>
      <c r="C13" s="2"/>
      <c r="D13" s="111" t="str">
        <f>B23</f>
        <v>NİLAY GÜNDÜZ</v>
      </c>
      <c r="E13" s="134">
        <f t="shared" si="0"/>
        <v>1</v>
      </c>
      <c r="F13" s="132">
        <f t="shared" si="1"/>
        <v>13</v>
      </c>
      <c r="G13" s="48">
        <f t="shared" si="2"/>
        <v>10</v>
      </c>
      <c r="H13" s="133">
        <f t="shared" si="3"/>
        <v>1</v>
      </c>
      <c r="I13" s="26">
        <f t="shared" si="4"/>
        <v>0</v>
      </c>
      <c r="J13" s="237">
        <v>13</v>
      </c>
      <c r="K13" s="238">
        <v>3</v>
      </c>
      <c r="L13" s="141">
        <f t="shared" si="5"/>
        <v>-10</v>
      </c>
      <c r="M13" s="142">
        <f t="shared" si="6"/>
        <v>3</v>
      </c>
      <c r="N13" s="29">
        <f t="shared" si="7"/>
        <v>0</v>
      </c>
      <c r="O13" s="14" t="str">
        <f>B24</f>
        <v>GÜLBİN GÜRHAN</v>
      </c>
      <c r="P13" s="7"/>
      <c r="Q13" s="69" t="str">
        <f>D63</f>
        <v>ÖZLEM ÖZALP</v>
      </c>
      <c r="R13" s="56">
        <f t="shared" si="8"/>
        <v>1</v>
      </c>
      <c r="S13" s="147">
        <f t="shared" si="9"/>
        <v>13</v>
      </c>
      <c r="T13" s="76">
        <f t="shared" si="10"/>
        <v>8</v>
      </c>
      <c r="U13" s="36">
        <f t="shared" si="11"/>
        <v>1</v>
      </c>
      <c r="V13" s="228">
        <f t="shared" si="12"/>
        <v>0</v>
      </c>
      <c r="W13" s="50">
        <v>13</v>
      </c>
      <c r="X13" s="49">
        <v>5</v>
      </c>
      <c r="Y13" s="143">
        <f t="shared" si="13"/>
        <v>-8</v>
      </c>
      <c r="Z13" s="148">
        <f t="shared" si="14"/>
        <v>5</v>
      </c>
      <c r="AA13" s="63">
        <f t="shared" si="15"/>
        <v>0</v>
      </c>
      <c r="AB13" s="14" t="str">
        <f>D64</f>
        <v>NATİA GATENADZE</v>
      </c>
      <c r="AC13" s="226"/>
      <c r="AD13" s="12" t="str">
        <f>Q63</f>
        <v>SEVCAN AKBABA</v>
      </c>
      <c r="AE13" s="19">
        <f t="shared" si="16"/>
        <v>1</v>
      </c>
      <c r="AF13" s="22">
        <f t="shared" si="17"/>
        <v>13</v>
      </c>
      <c r="AG13" s="150">
        <f t="shared" si="18"/>
        <v>8</v>
      </c>
      <c r="AH13" s="36">
        <f t="shared" si="19"/>
        <v>0</v>
      </c>
      <c r="AI13" s="38">
        <f t="shared" si="20"/>
        <v>0</v>
      </c>
      <c r="AJ13" s="42">
        <v>13</v>
      </c>
      <c r="AK13" s="43">
        <v>5</v>
      </c>
      <c r="AL13" s="143">
        <f t="shared" si="21"/>
        <v>-8</v>
      </c>
      <c r="AM13" s="44">
        <f t="shared" si="22"/>
        <v>5</v>
      </c>
      <c r="AN13" s="29">
        <f t="shared" si="23"/>
        <v>0</v>
      </c>
      <c r="AO13" s="14" t="str">
        <f>Q64</f>
        <v>TUĞBA FIÇICI</v>
      </c>
      <c r="AP13" s="7"/>
      <c r="AQ13" s="12" t="str">
        <f>AD63</f>
        <v>GİZEM SIR</v>
      </c>
      <c r="AR13" s="19">
        <f t="shared" si="24"/>
        <v>1</v>
      </c>
      <c r="AS13" s="267">
        <f t="shared" si="25"/>
        <v>13</v>
      </c>
      <c r="AT13" s="107">
        <f t="shared" si="26"/>
        <v>9</v>
      </c>
      <c r="AU13" s="99">
        <f t="shared" si="27"/>
        <v>1</v>
      </c>
      <c r="AV13" s="100">
        <f t="shared" si="28"/>
        <v>0</v>
      </c>
      <c r="AW13" s="85">
        <v>13</v>
      </c>
      <c r="AX13" s="84">
        <v>4</v>
      </c>
      <c r="AY13" s="143">
        <f t="shared" si="29"/>
        <v>-9</v>
      </c>
      <c r="AZ13" s="268">
        <f t="shared" si="30"/>
        <v>4</v>
      </c>
      <c r="BA13" s="29">
        <f t="shared" si="31"/>
        <v>0</v>
      </c>
      <c r="BB13" s="14" t="str">
        <f>AD64</f>
        <v>İKBAL KAVALCI</v>
      </c>
      <c r="BC13" s="7"/>
      <c r="BD13" s="111" t="str">
        <f>AQ63</f>
        <v>TUĞBA FIÇICI</v>
      </c>
      <c r="BE13" s="19">
        <f t="shared" si="32"/>
        <v>0</v>
      </c>
      <c r="BF13" s="151">
        <f t="shared" si="33"/>
        <v>12</v>
      </c>
      <c r="BG13" s="109">
        <f t="shared" si="34"/>
        <v>-1</v>
      </c>
      <c r="BH13" s="36">
        <f t="shared" si="35"/>
        <v>0</v>
      </c>
      <c r="BI13" s="59">
        <f t="shared" si="36"/>
        <v>0</v>
      </c>
      <c r="BJ13" s="123">
        <v>12</v>
      </c>
      <c r="BK13" s="122">
        <v>13</v>
      </c>
      <c r="BL13" s="152">
        <f t="shared" si="37"/>
        <v>1</v>
      </c>
      <c r="BM13" s="153">
        <f t="shared" si="38"/>
        <v>13</v>
      </c>
      <c r="BN13" s="29">
        <f t="shared" si="39"/>
        <v>1</v>
      </c>
      <c r="BO13" s="112" t="str">
        <f>AQ64</f>
        <v>SEVGİ BOSTANCI</v>
      </c>
      <c r="BP13" s="196"/>
      <c r="BQ13" s="196"/>
      <c r="BR13" s="423" t="s">
        <v>296</v>
      </c>
      <c r="BS13" s="220" t="s">
        <v>136</v>
      </c>
      <c r="BT13" s="424">
        <v>0</v>
      </c>
      <c r="BU13" s="425">
        <f>BY13</f>
        <v>3</v>
      </c>
      <c r="BV13" s="426">
        <f>SUM(BU13-CB13)</f>
        <v>-10</v>
      </c>
      <c r="BW13" s="272">
        <f>IF(BT13&gt;0,1,0)</f>
        <v>0</v>
      </c>
      <c r="BX13" s="273">
        <f>IF(CC13&gt;0,1,0)</f>
        <v>1</v>
      </c>
      <c r="BY13" s="427">
        <v>3</v>
      </c>
      <c r="BZ13" s="428">
        <v>13</v>
      </c>
      <c r="CA13" s="429">
        <f>SUM(CB13-BU13)</f>
        <v>10</v>
      </c>
      <c r="CB13" s="429">
        <f>BZ13</f>
        <v>13</v>
      </c>
      <c r="CC13" s="430">
        <v>1</v>
      </c>
      <c r="CD13" s="220" t="s">
        <v>170</v>
      </c>
      <c r="CE13" s="464"/>
    </row>
    <row r="14" spans="1:83" ht="12.75" customHeight="1">
      <c r="A14" s="6">
        <v>12</v>
      </c>
      <c r="B14" s="220" t="s">
        <v>147</v>
      </c>
      <c r="C14" s="2"/>
      <c r="D14" s="111" t="str">
        <f>B25</f>
        <v>HASİBE TÜRKYILMAZ</v>
      </c>
      <c r="E14" s="134">
        <f t="shared" si="0"/>
        <v>1</v>
      </c>
      <c r="F14" s="132">
        <f t="shared" si="1"/>
        <v>13</v>
      </c>
      <c r="G14" s="48">
        <f t="shared" si="2"/>
        <v>5</v>
      </c>
      <c r="H14" s="133">
        <f t="shared" si="3"/>
        <v>1</v>
      </c>
      <c r="I14" s="26">
        <f t="shared" si="4"/>
        <v>0</v>
      </c>
      <c r="J14" s="237">
        <v>13</v>
      </c>
      <c r="K14" s="238">
        <v>8</v>
      </c>
      <c r="L14" s="141">
        <f t="shared" si="5"/>
        <v>-5</v>
      </c>
      <c r="M14" s="142">
        <f t="shared" si="6"/>
        <v>8</v>
      </c>
      <c r="N14" s="29">
        <f t="shared" si="7"/>
        <v>0</v>
      </c>
      <c r="O14" s="14" t="str">
        <f>B26</f>
        <v>EDA ÇETİN</v>
      </c>
      <c r="P14" s="7"/>
      <c r="Q14" s="69" t="str">
        <f>D65</f>
        <v>MERVE ÖZTÜRK</v>
      </c>
      <c r="R14" s="56">
        <f t="shared" si="8"/>
        <v>1</v>
      </c>
      <c r="S14" s="147">
        <f t="shared" si="9"/>
        <v>13</v>
      </c>
      <c r="T14" s="76">
        <f t="shared" si="10"/>
        <v>10</v>
      </c>
      <c r="U14" s="36">
        <f t="shared" si="11"/>
        <v>1</v>
      </c>
      <c r="V14" s="228">
        <f t="shared" si="12"/>
        <v>0</v>
      </c>
      <c r="W14" s="50">
        <v>13</v>
      </c>
      <c r="X14" s="49">
        <v>3</v>
      </c>
      <c r="Y14" s="143">
        <f t="shared" si="13"/>
        <v>-10</v>
      </c>
      <c r="Z14" s="148">
        <f t="shared" si="14"/>
        <v>3</v>
      </c>
      <c r="AA14" s="63">
        <f t="shared" si="15"/>
        <v>0</v>
      </c>
      <c r="AB14" s="14" t="str">
        <f>D66</f>
        <v>YASEMİN YILDIZ</v>
      </c>
      <c r="AC14" s="226"/>
      <c r="AD14" s="12" t="str">
        <f>Q65</f>
        <v>HÜSNE KATAR</v>
      </c>
      <c r="AE14" s="19">
        <f t="shared" si="16"/>
        <v>1</v>
      </c>
      <c r="AF14" s="22">
        <f t="shared" si="17"/>
        <v>13</v>
      </c>
      <c r="AG14" s="150">
        <f t="shared" si="18"/>
        <v>9</v>
      </c>
      <c r="AH14" s="36">
        <f t="shared" si="19"/>
        <v>0</v>
      </c>
      <c r="AI14" s="38">
        <f t="shared" si="20"/>
        <v>0</v>
      </c>
      <c r="AJ14" s="42">
        <v>13</v>
      </c>
      <c r="AK14" s="43">
        <v>4</v>
      </c>
      <c r="AL14" s="143">
        <f t="shared" si="21"/>
        <v>-9</v>
      </c>
      <c r="AM14" s="44">
        <f t="shared" si="22"/>
        <v>4</v>
      </c>
      <c r="AN14" s="29">
        <f t="shared" si="23"/>
        <v>0</v>
      </c>
      <c r="AO14" s="14" t="str">
        <f>Q66</f>
        <v>EDA ÇETİN</v>
      </c>
      <c r="AP14" s="7"/>
      <c r="AQ14" s="12" t="str">
        <f>AD65</f>
        <v>SEVGİ AKTAŞ</v>
      </c>
      <c r="AR14" s="19">
        <f t="shared" si="24"/>
        <v>1</v>
      </c>
      <c r="AS14" s="267">
        <f t="shared" si="25"/>
        <v>13</v>
      </c>
      <c r="AT14" s="107">
        <f t="shared" si="26"/>
        <v>13</v>
      </c>
      <c r="AU14" s="99">
        <f t="shared" si="27"/>
        <v>1</v>
      </c>
      <c r="AV14" s="100">
        <f t="shared" si="28"/>
        <v>0</v>
      </c>
      <c r="AW14" s="85">
        <v>13</v>
      </c>
      <c r="AX14" s="84">
        <v>0</v>
      </c>
      <c r="AY14" s="143">
        <f t="shared" si="29"/>
        <v>-13</v>
      </c>
      <c r="AZ14" s="268">
        <f t="shared" si="30"/>
        <v>0</v>
      </c>
      <c r="BA14" s="29">
        <f t="shared" si="31"/>
        <v>0</v>
      </c>
      <c r="BB14" s="14" t="str">
        <f>AD66</f>
        <v>MERVE ÜNGÖR</v>
      </c>
      <c r="BC14" s="7"/>
      <c r="BD14" s="111" t="str">
        <f>AQ65</f>
        <v>ÖZLEM ÖZALP</v>
      </c>
      <c r="BE14" s="19">
        <f t="shared" si="32"/>
        <v>0</v>
      </c>
      <c r="BF14" s="151">
        <f t="shared" si="33"/>
        <v>7</v>
      </c>
      <c r="BG14" s="109">
        <f t="shared" si="34"/>
        <v>-6</v>
      </c>
      <c r="BH14" s="36">
        <f t="shared" si="35"/>
        <v>0</v>
      </c>
      <c r="BI14" s="59">
        <f t="shared" si="36"/>
        <v>0</v>
      </c>
      <c r="BJ14" s="123">
        <v>7</v>
      </c>
      <c r="BK14" s="122">
        <v>13</v>
      </c>
      <c r="BL14" s="152">
        <f t="shared" si="37"/>
        <v>6</v>
      </c>
      <c r="BM14" s="153">
        <f t="shared" si="38"/>
        <v>13</v>
      </c>
      <c r="BN14" s="29">
        <f t="shared" si="39"/>
        <v>1</v>
      </c>
      <c r="BO14" s="112" t="str">
        <f>AQ66</f>
        <v>TALİA KUMARTAŞLIOĞLU</v>
      </c>
      <c r="BP14" s="196"/>
      <c r="BQ14" s="196"/>
      <c r="BR14" s="465"/>
      <c r="BS14" s="466"/>
      <c r="BT14" s="467"/>
      <c r="BU14" s="468"/>
      <c r="BV14" s="467"/>
      <c r="BW14" s="467"/>
      <c r="BX14" s="467"/>
      <c r="BY14" s="469"/>
      <c r="BZ14" s="469"/>
      <c r="CA14" s="469"/>
      <c r="CB14" s="469"/>
      <c r="CC14" s="470"/>
      <c r="CD14" s="466"/>
      <c r="CE14" s="464"/>
    </row>
    <row r="15" spans="1:83" ht="12.75" customHeight="1">
      <c r="A15" s="6">
        <v>13</v>
      </c>
      <c r="B15" s="220" t="s">
        <v>42</v>
      </c>
      <c r="C15" s="2"/>
      <c r="D15" s="111" t="str">
        <f>B27</f>
        <v>MÜSEBBİHA KILINÇ</v>
      </c>
      <c r="E15" s="134">
        <f t="shared" si="0"/>
        <v>1</v>
      </c>
      <c r="F15" s="132">
        <f t="shared" si="1"/>
        <v>13</v>
      </c>
      <c r="G15" s="48">
        <f t="shared" si="2"/>
        <v>9</v>
      </c>
      <c r="H15" s="133">
        <f t="shared" si="3"/>
        <v>1</v>
      </c>
      <c r="I15" s="26">
        <f t="shared" si="4"/>
        <v>0</v>
      </c>
      <c r="J15" s="237">
        <v>13</v>
      </c>
      <c r="K15" s="238">
        <v>4</v>
      </c>
      <c r="L15" s="141">
        <f t="shared" si="5"/>
        <v>-9</v>
      </c>
      <c r="M15" s="142">
        <f t="shared" si="6"/>
        <v>4</v>
      </c>
      <c r="N15" s="29">
        <f t="shared" si="7"/>
        <v>0</v>
      </c>
      <c r="O15" s="14" t="str">
        <f>B28</f>
        <v>DAMLA YILDIZ</v>
      </c>
      <c r="P15" s="7"/>
      <c r="Q15" s="69" t="str">
        <f>D67</f>
        <v>BENAY GÜNDÜZ</v>
      </c>
      <c r="R15" s="56">
        <f t="shared" si="8"/>
        <v>0</v>
      </c>
      <c r="S15" s="147">
        <f t="shared" si="9"/>
        <v>3</v>
      </c>
      <c r="T15" s="76">
        <f t="shared" si="10"/>
        <v>-10</v>
      </c>
      <c r="U15" s="36">
        <f t="shared" si="11"/>
        <v>0</v>
      </c>
      <c r="V15" s="228">
        <f t="shared" si="12"/>
        <v>1</v>
      </c>
      <c r="W15" s="50">
        <v>3</v>
      </c>
      <c r="X15" s="49">
        <v>13</v>
      </c>
      <c r="Y15" s="143">
        <f t="shared" si="13"/>
        <v>10</v>
      </c>
      <c r="Z15" s="148">
        <f t="shared" si="14"/>
        <v>13</v>
      </c>
      <c r="AA15" s="63">
        <f t="shared" si="15"/>
        <v>1</v>
      </c>
      <c r="AB15" s="14" t="str">
        <f>D68</f>
        <v>SEVDA KEKLİK</v>
      </c>
      <c r="AC15" s="226"/>
      <c r="AD15" s="12" t="str">
        <f>Q67</f>
        <v>RUKİYE YÜKSEL</v>
      </c>
      <c r="AE15" s="19">
        <f t="shared" si="16"/>
        <v>1</v>
      </c>
      <c r="AF15" s="22">
        <f t="shared" si="17"/>
        <v>13</v>
      </c>
      <c r="AG15" s="150">
        <f t="shared" si="18"/>
        <v>5</v>
      </c>
      <c r="AH15" s="36">
        <f t="shared" si="19"/>
        <v>0</v>
      </c>
      <c r="AI15" s="38">
        <f t="shared" si="20"/>
        <v>0</v>
      </c>
      <c r="AJ15" s="42">
        <v>13</v>
      </c>
      <c r="AK15" s="43">
        <v>8</v>
      </c>
      <c r="AL15" s="143">
        <f t="shared" si="21"/>
        <v>-5</v>
      </c>
      <c r="AM15" s="44">
        <f t="shared" si="22"/>
        <v>8</v>
      </c>
      <c r="AN15" s="29">
        <f t="shared" si="23"/>
        <v>0</v>
      </c>
      <c r="AO15" s="14" t="str">
        <f>Q68</f>
        <v>HANİFE YALÇIN</v>
      </c>
      <c r="AP15" s="7"/>
      <c r="AQ15" s="12" t="str">
        <f>AD67</f>
        <v>TUĞBA FIÇICI</v>
      </c>
      <c r="AR15" s="19">
        <f t="shared" si="24"/>
        <v>1</v>
      </c>
      <c r="AS15" s="267">
        <f t="shared" si="25"/>
        <v>13</v>
      </c>
      <c r="AT15" s="107">
        <f t="shared" si="26"/>
        <v>5</v>
      </c>
      <c r="AU15" s="99">
        <f t="shared" si="27"/>
        <v>1</v>
      </c>
      <c r="AV15" s="100">
        <f t="shared" si="28"/>
        <v>0</v>
      </c>
      <c r="AW15" s="85">
        <v>13</v>
      </c>
      <c r="AX15" s="84">
        <v>8</v>
      </c>
      <c r="AY15" s="143">
        <f t="shared" si="29"/>
        <v>-5</v>
      </c>
      <c r="AZ15" s="268">
        <f t="shared" si="30"/>
        <v>8</v>
      </c>
      <c r="BA15" s="29">
        <f t="shared" si="31"/>
        <v>0</v>
      </c>
      <c r="BB15" s="14" t="str">
        <f>AD68</f>
        <v>HANİFE YALÇIN</v>
      </c>
      <c r="BC15" s="7"/>
      <c r="BD15" s="111" t="str">
        <f>AQ67</f>
        <v>GÖZDE ÇANKAYA</v>
      </c>
      <c r="BE15" s="19">
        <f t="shared" si="32"/>
        <v>1</v>
      </c>
      <c r="BF15" s="151">
        <f t="shared" si="33"/>
        <v>13</v>
      </c>
      <c r="BG15" s="109">
        <f t="shared" si="34"/>
        <v>5</v>
      </c>
      <c r="BH15" s="36">
        <f t="shared" si="35"/>
        <v>0</v>
      </c>
      <c r="BI15" s="59">
        <f t="shared" si="36"/>
        <v>0</v>
      </c>
      <c r="BJ15" s="123">
        <v>13</v>
      </c>
      <c r="BK15" s="122">
        <v>8</v>
      </c>
      <c r="BL15" s="152">
        <f t="shared" si="37"/>
        <v>-5</v>
      </c>
      <c r="BM15" s="153">
        <f t="shared" si="38"/>
        <v>8</v>
      </c>
      <c r="BN15" s="29">
        <f t="shared" si="39"/>
        <v>0</v>
      </c>
      <c r="BO15" s="112" t="str">
        <f>AQ68</f>
        <v>İKBAL KAVALCI</v>
      </c>
      <c r="BP15" s="196"/>
      <c r="BQ15" s="196"/>
      <c r="BR15" s="465"/>
      <c r="BS15" s="466"/>
      <c r="BT15" s="467"/>
      <c r="BU15" s="468"/>
      <c r="BV15" s="467"/>
      <c r="BW15" s="467"/>
      <c r="BX15" s="467"/>
      <c r="BY15" s="469"/>
      <c r="BZ15" s="469"/>
      <c r="CA15" s="469"/>
      <c r="CB15" s="469"/>
      <c r="CC15" s="470"/>
      <c r="CD15" s="466"/>
      <c r="CE15" s="464"/>
    </row>
    <row r="16" spans="1:83" ht="12.75" customHeight="1">
      <c r="A16" s="6">
        <v>14</v>
      </c>
      <c r="B16" s="220" t="s">
        <v>148</v>
      </c>
      <c r="C16" s="2"/>
      <c r="D16" s="111" t="str">
        <f>B29</f>
        <v>TUĞBA FIÇICI</v>
      </c>
      <c r="E16" s="134">
        <f t="shared" si="0"/>
        <v>1</v>
      </c>
      <c r="F16" s="132">
        <f t="shared" si="1"/>
        <v>13</v>
      </c>
      <c r="G16" s="48">
        <f t="shared" si="2"/>
        <v>6</v>
      </c>
      <c r="H16" s="133">
        <f t="shared" si="3"/>
        <v>1</v>
      </c>
      <c r="I16" s="26">
        <f t="shared" si="4"/>
        <v>0</v>
      </c>
      <c r="J16" s="237">
        <v>13</v>
      </c>
      <c r="K16" s="238">
        <v>7</v>
      </c>
      <c r="L16" s="141">
        <f t="shared" si="5"/>
        <v>-6</v>
      </c>
      <c r="M16" s="142">
        <f t="shared" si="6"/>
        <v>7</v>
      </c>
      <c r="N16" s="29">
        <f t="shared" si="7"/>
        <v>0</v>
      </c>
      <c r="O16" s="14" t="str">
        <f>B30</f>
        <v>NESLİHAN SERTKAYA</v>
      </c>
      <c r="P16" s="7"/>
      <c r="Q16" s="69" t="str">
        <f>D69</f>
        <v>SEVGİ BOSTANCI</v>
      </c>
      <c r="R16" s="56">
        <f t="shared" si="8"/>
        <v>1</v>
      </c>
      <c r="S16" s="147">
        <f t="shared" si="9"/>
        <v>13</v>
      </c>
      <c r="T16" s="76">
        <f t="shared" si="10"/>
        <v>5</v>
      </c>
      <c r="U16" s="36">
        <f t="shared" si="11"/>
        <v>1</v>
      </c>
      <c r="V16" s="228">
        <f t="shared" si="12"/>
        <v>0</v>
      </c>
      <c r="W16" s="50">
        <v>13</v>
      </c>
      <c r="X16" s="49">
        <v>8</v>
      </c>
      <c r="Y16" s="143">
        <f t="shared" si="13"/>
        <v>-5</v>
      </c>
      <c r="Z16" s="148">
        <f t="shared" si="14"/>
        <v>8</v>
      </c>
      <c r="AA16" s="63">
        <f t="shared" si="15"/>
        <v>0</v>
      </c>
      <c r="AB16" s="14" t="str">
        <f>D70</f>
        <v>MERVE ABAR</v>
      </c>
      <c r="AC16" s="226"/>
      <c r="AD16" s="12" t="str">
        <f>Q69</f>
        <v>GAMZE BAŞARAN</v>
      </c>
      <c r="AE16" s="19">
        <f t="shared" si="16"/>
        <v>1</v>
      </c>
      <c r="AF16" s="22">
        <f t="shared" si="17"/>
        <v>13</v>
      </c>
      <c r="AG16" s="150">
        <f t="shared" si="18"/>
        <v>8</v>
      </c>
      <c r="AH16" s="36">
        <f t="shared" si="19"/>
        <v>0</v>
      </c>
      <c r="AI16" s="38">
        <f t="shared" si="20"/>
        <v>0</v>
      </c>
      <c r="AJ16" s="42">
        <v>13</v>
      </c>
      <c r="AK16" s="43">
        <v>5</v>
      </c>
      <c r="AL16" s="143">
        <f t="shared" si="21"/>
        <v>-8</v>
      </c>
      <c r="AM16" s="44">
        <f t="shared" si="22"/>
        <v>5</v>
      </c>
      <c r="AN16" s="29">
        <f t="shared" si="23"/>
        <v>0</v>
      </c>
      <c r="AO16" s="14" t="str">
        <f>Q70</f>
        <v>GÖZDE ÇİFTÇİ</v>
      </c>
      <c r="AP16" s="7"/>
      <c r="AQ16" s="12" t="str">
        <f>AD69</f>
        <v>SEVGİ BOSTANCI</v>
      </c>
      <c r="AR16" s="19">
        <f t="shared" si="24"/>
        <v>1</v>
      </c>
      <c r="AS16" s="267">
        <f t="shared" si="25"/>
        <v>13</v>
      </c>
      <c r="AT16" s="107">
        <f t="shared" si="26"/>
        <v>6</v>
      </c>
      <c r="AU16" s="99">
        <f t="shared" si="27"/>
        <v>1</v>
      </c>
      <c r="AV16" s="100">
        <f t="shared" si="28"/>
        <v>0</v>
      </c>
      <c r="AW16" s="85">
        <v>13</v>
      </c>
      <c r="AX16" s="84">
        <v>7</v>
      </c>
      <c r="AY16" s="143">
        <f t="shared" si="29"/>
        <v>-6</v>
      </c>
      <c r="AZ16" s="268">
        <f t="shared" si="30"/>
        <v>7</v>
      </c>
      <c r="BA16" s="29">
        <f t="shared" si="31"/>
        <v>0</v>
      </c>
      <c r="BB16" s="14" t="str">
        <f>AD70</f>
        <v>EDA ÇETİN</v>
      </c>
      <c r="BC16" s="7"/>
      <c r="BD16" s="111" t="str">
        <f>AQ69</f>
        <v>GAMZE BAŞARAN</v>
      </c>
      <c r="BE16" s="19">
        <f t="shared" si="32"/>
        <v>0</v>
      </c>
      <c r="BF16" s="151">
        <f t="shared" si="33"/>
        <v>0</v>
      </c>
      <c r="BG16" s="109">
        <f t="shared" si="34"/>
        <v>0</v>
      </c>
      <c r="BH16" s="36">
        <f t="shared" si="35"/>
        <v>0</v>
      </c>
      <c r="BI16" s="59">
        <f t="shared" si="36"/>
        <v>0</v>
      </c>
      <c r="BJ16" s="123"/>
      <c r="BK16" s="122"/>
      <c r="BL16" s="152">
        <f t="shared" si="37"/>
        <v>0</v>
      </c>
      <c r="BM16" s="153">
        <f t="shared" si="38"/>
        <v>0</v>
      </c>
      <c r="BN16" s="29">
        <f t="shared" si="39"/>
        <v>0</v>
      </c>
      <c r="BO16" s="112">
        <f>AQ70</f>
        <v>0</v>
      </c>
      <c r="BP16" s="196"/>
      <c r="BQ16" s="196"/>
      <c r="BR16" s="464"/>
      <c r="BS16" s="464"/>
      <c r="BT16" s="464"/>
      <c r="BU16" s="464"/>
      <c r="BV16" s="464"/>
      <c r="BW16" s="464"/>
      <c r="BX16" s="464"/>
      <c r="BY16" s="464"/>
      <c r="BZ16" s="464"/>
      <c r="CA16" s="464"/>
      <c r="CB16" s="464"/>
      <c r="CC16" s="464"/>
      <c r="CD16" s="464"/>
      <c r="CE16" s="464"/>
    </row>
    <row r="17" spans="1:83" ht="12.75" customHeight="1">
      <c r="A17" s="6">
        <v>15</v>
      </c>
      <c r="B17" s="220" t="s">
        <v>149</v>
      </c>
      <c r="C17" s="2"/>
      <c r="D17" s="111" t="str">
        <f>B31</f>
        <v>GAMZE ÖZGÜN</v>
      </c>
      <c r="E17" s="134">
        <f t="shared" si="0"/>
        <v>1</v>
      </c>
      <c r="F17" s="132">
        <f t="shared" si="1"/>
        <v>13</v>
      </c>
      <c r="G17" s="48">
        <f t="shared" si="2"/>
        <v>7</v>
      </c>
      <c r="H17" s="133">
        <f t="shared" si="3"/>
        <v>1</v>
      </c>
      <c r="I17" s="26">
        <f t="shared" si="4"/>
        <v>0</v>
      </c>
      <c r="J17" s="237">
        <v>13</v>
      </c>
      <c r="K17" s="238">
        <v>6</v>
      </c>
      <c r="L17" s="141">
        <f t="shared" si="5"/>
        <v>-7</v>
      </c>
      <c r="M17" s="142">
        <f t="shared" si="6"/>
        <v>6</v>
      </c>
      <c r="N17" s="29">
        <f t="shared" si="7"/>
        <v>0</v>
      </c>
      <c r="O17" s="14" t="str">
        <f>B32</f>
        <v>HATİCE KÜBRA AKTAŞ</v>
      </c>
      <c r="P17" s="7"/>
      <c r="Q17" s="69" t="str">
        <f>D71</f>
        <v>EZGİ AKTÜRK</v>
      </c>
      <c r="R17" s="56">
        <f t="shared" si="8"/>
        <v>1</v>
      </c>
      <c r="S17" s="147">
        <f t="shared" si="9"/>
        <v>13</v>
      </c>
      <c r="T17" s="76">
        <f t="shared" si="10"/>
        <v>6</v>
      </c>
      <c r="U17" s="36">
        <f t="shared" si="11"/>
        <v>1</v>
      </c>
      <c r="V17" s="228">
        <f t="shared" si="12"/>
        <v>0</v>
      </c>
      <c r="W17" s="50">
        <v>13</v>
      </c>
      <c r="X17" s="49">
        <v>7</v>
      </c>
      <c r="Y17" s="143">
        <f t="shared" si="13"/>
        <v>-6</v>
      </c>
      <c r="Z17" s="148">
        <f t="shared" si="14"/>
        <v>7</v>
      </c>
      <c r="AA17" s="63">
        <f t="shared" si="15"/>
        <v>0</v>
      </c>
      <c r="AB17" s="14" t="str">
        <f>D72</f>
        <v>AYŞEGÜL SAYDAM</v>
      </c>
      <c r="AC17" s="226"/>
      <c r="AD17" s="12" t="str">
        <f>Q71</f>
        <v>AYSUN ARSLAN</v>
      </c>
      <c r="AE17" s="19">
        <f t="shared" si="16"/>
        <v>0</v>
      </c>
      <c r="AF17" s="22">
        <f t="shared" si="17"/>
        <v>9</v>
      </c>
      <c r="AG17" s="150">
        <f t="shared" si="18"/>
        <v>-4</v>
      </c>
      <c r="AH17" s="36">
        <f t="shared" si="19"/>
        <v>0</v>
      </c>
      <c r="AI17" s="38">
        <f t="shared" si="20"/>
        <v>0</v>
      </c>
      <c r="AJ17" s="42">
        <v>9</v>
      </c>
      <c r="AK17" s="43">
        <v>13</v>
      </c>
      <c r="AL17" s="143">
        <f t="shared" si="21"/>
        <v>4</v>
      </c>
      <c r="AM17" s="44">
        <f t="shared" si="22"/>
        <v>13</v>
      </c>
      <c r="AN17" s="29">
        <f>IF(AK17&gt;10,1,0)</f>
        <v>1</v>
      </c>
      <c r="AO17" s="14" t="str">
        <f>Q72</f>
        <v>GİZEM SIR</v>
      </c>
      <c r="AP17" s="7"/>
      <c r="AQ17" s="12" t="str">
        <f>AD71</f>
        <v>AYSUN ARSLAN</v>
      </c>
      <c r="AR17" s="19">
        <f t="shared" si="24"/>
        <v>1</v>
      </c>
      <c r="AS17" s="267">
        <f t="shared" si="25"/>
        <v>13</v>
      </c>
      <c r="AT17" s="107">
        <f t="shared" si="26"/>
        <v>13</v>
      </c>
      <c r="AU17" s="99">
        <f t="shared" si="27"/>
        <v>1</v>
      </c>
      <c r="AV17" s="100">
        <f t="shared" si="28"/>
        <v>0</v>
      </c>
      <c r="AW17" s="85">
        <v>13</v>
      </c>
      <c r="AX17" s="84">
        <v>0</v>
      </c>
      <c r="AY17" s="143">
        <f t="shared" si="29"/>
        <v>-13</v>
      </c>
      <c r="AZ17" s="268">
        <f t="shared" si="30"/>
        <v>0</v>
      </c>
      <c r="BA17" s="29">
        <f t="shared" si="31"/>
        <v>0</v>
      </c>
      <c r="BB17" s="14" t="str">
        <f>AD72</f>
        <v>GÖZDE ÇİFTÇİ</v>
      </c>
      <c r="BC17" s="7"/>
      <c r="BD17" s="111">
        <f>AQ71</f>
        <v>0</v>
      </c>
      <c r="BE17" s="19">
        <f t="shared" si="32"/>
        <v>0</v>
      </c>
      <c r="BF17" s="151">
        <f t="shared" si="33"/>
        <v>0</v>
      </c>
      <c r="BG17" s="109">
        <f t="shared" si="34"/>
        <v>0</v>
      </c>
      <c r="BH17" s="36">
        <f t="shared" si="35"/>
        <v>0</v>
      </c>
      <c r="BI17" s="59">
        <f t="shared" si="36"/>
        <v>0</v>
      </c>
      <c r="BJ17" s="123"/>
      <c r="BK17" s="122"/>
      <c r="BL17" s="152">
        <f t="shared" si="37"/>
        <v>0</v>
      </c>
      <c r="BM17" s="153">
        <f t="shared" si="38"/>
        <v>0</v>
      </c>
      <c r="BN17" s="29">
        <f t="shared" si="39"/>
        <v>0</v>
      </c>
      <c r="BO17" s="112">
        <f>AQ72</f>
        <v>0</v>
      </c>
      <c r="BP17" s="196"/>
      <c r="BQ17" s="196"/>
      <c r="BR17" s="464"/>
      <c r="BS17" s="464"/>
      <c r="BT17" s="464"/>
      <c r="BU17" s="464"/>
      <c r="BV17" s="464"/>
      <c r="BW17" s="464"/>
      <c r="BX17" s="464"/>
      <c r="BY17" s="464"/>
      <c r="BZ17" s="464"/>
      <c r="CA17" s="464"/>
      <c r="CB17" s="464"/>
      <c r="CC17" s="464"/>
      <c r="CD17" s="464"/>
      <c r="CE17" s="464"/>
    </row>
    <row r="18" spans="1:83" ht="12.75" customHeight="1">
      <c r="A18" s="6">
        <v>16</v>
      </c>
      <c r="B18" s="220" t="s">
        <v>150</v>
      </c>
      <c r="C18" s="2"/>
      <c r="D18" s="116" t="str">
        <f>B33</f>
        <v>AYLİN BİLGEN</v>
      </c>
      <c r="E18" s="134">
        <f t="shared" si="0"/>
        <v>0</v>
      </c>
      <c r="F18" s="132">
        <f t="shared" si="1"/>
        <v>3</v>
      </c>
      <c r="G18" s="48">
        <f t="shared" si="2"/>
        <v>-10</v>
      </c>
      <c r="H18" s="133">
        <f t="shared" si="3"/>
        <v>0</v>
      </c>
      <c r="I18" s="26">
        <f t="shared" si="4"/>
        <v>1</v>
      </c>
      <c r="J18" s="237">
        <v>3</v>
      </c>
      <c r="K18" s="238">
        <v>13</v>
      </c>
      <c r="L18" s="141">
        <f t="shared" si="5"/>
        <v>10</v>
      </c>
      <c r="M18" s="142">
        <f t="shared" si="6"/>
        <v>13</v>
      </c>
      <c r="N18" s="29">
        <f t="shared" si="7"/>
        <v>1</v>
      </c>
      <c r="O18" s="14" t="str">
        <f>B34</f>
        <v>SEVCAN AKBABA</v>
      </c>
      <c r="P18" s="7"/>
      <c r="Q18" s="69" t="str">
        <f>D73</f>
        <v>EDA ÇETİN</v>
      </c>
      <c r="R18" s="56">
        <f t="shared" si="8"/>
        <v>1</v>
      </c>
      <c r="S18" s="147">
        <f t="shared" si="9"/>
        <v>13</v>
      </c>
      <c r="T18" s="76">
        <f t="shared" si="10"/>
        <v>3</v>
      </c>
      <c r="U18" s="36">
        <f t="shared" si="11"/>
        <v>1</v>
      </c>
      <c r="V18" s="228">
        <f t="shared" si="12"/>
        <v>0</v>
      </c>
      <c r="W18" s="50">
        <v>13</v>
      </c>
      <c r="X18" s="49">
        <v>10</v>
      </c>
      <c r="Y18" s="143">
        <f t="shared" si="13"/>
        <v>-3</v>
      </c>
      <c r="Z18" s="148">
        <f t="shared" si="14"/>
        <v>10</v>
      </c>
      <c r="AA18" s="63">
        <f t="shared" si="15"/>
        <v>0</v>
      </c>
      <c r="AB18" s="14" t="str">
        <f>D74</f>
        <v>NESLİHAN SERTKAYA</v>
      </c>
      <c r="AC18" s="226"/>
      <c r="AD18" s="12" t="str">
        <f>Q73</f>
        <v>MELİKE BOZ</v>
      </c>
      <c r="AE18" s="19">
        <f t="shared" si="16"/>
        <v>0</v>
      </c>
      <c r="AF18" s="22">
        <f t="shared" si="17"/>
        <v>0</v>
      </c>
      <c r="AG18" s="150">
        <f t="shared" si="18"/>
        <v>0</v>
      </c>
      <c r="AH18" s="36">
        <f t="shared" si="19"/>
        <v>0</v>
      </c>
      <c r="AI18" s="38">
        <f t="shared" si="20"/>
        <v>0</v>
      </c>
      <c r="AJ18" s="42"/>
      <c r="AK18" s="43"/>
      <c r="AL18" s="143" t="s">
        <v>272</v>
      </c>
      <c r="AM18" s="44">
        <f t="shared" si="22"/>
        <v>0</v>
      </c>
      <c r="AN18" s="29">
        <f aca="true" t="shared" si="40" ref="AN18:AN23">IF(AK18&gt;12,1,0)</f>
        <v>0</v>
      </c>
      <c r="AO18" s="14" t="str">
        <f>Q74</f>
        <v>HATİCE KÜBRA AKTAŞ</v>
      </c>
      <c r="AP18" s="7"/>
      <c r="AQ18" s="12" t="str">
        <f>AD73</f>
        <v>ÖZLEM ÖZALP</v>
      </c>
      <c r="AR18" s="19">
        <f t="shared" si="24"/>
        <v>0</v>
      </c>
      <c r="AS18" s="267">
        <f t="shared" si="25"/>
        <v>0</v>
      </c>
      <c r="AT18" s="107">
        <f t="shared" si="26"/>
        <v>0</v>
      </c>
      <c r="AU18" s="99">
        <f t="shared" si="27"/>
        <v>0</v>
      </c>
      <c r="AV18" s="100">
        <f t="shared" si="28"/>
        <v>0</v>
      </c>
      <c r="AW18" s="85"/>
      <c r="AX18" s="84"/>
      <c r="AY18" s="143">
        <f t="shared" si="29"/>
        <v>0</v>
      </c>
      <c r="AZ18" s="268">
        <f t="shared" si="30"/>
        <v>0</v>
      </c>
      <c r="BA18" s="29">
        <f t="shared" si="31"/>
        <v>0</v>
      </c>
      <c r="BB18" s="14">
        <f>AD74</f>
        <v>0</v>
      </c>
      <c r="BC18" s="7"/>
      <c r="BD18" s="111">
        <f>AQ73</f>
        <v>0</v>
      </c>
      <c r="BE18" s="19">
        <f t="shared" si="32"/>
        <v>0</v>
      </c>
      <c r="BF18" s="151">
        <f t="shared" si="33"/>
        <v>0</v>
      </c>
      <c r="BG18" s="109">
        <f t="shared" si="34"/>
        <v>0</v>
      </c>
      <c r="BH18" s="36">
        <f t="shared" si="35"/>
        <v>0</v>
      </c>
      <c r="BI18" s="59">
        <f t="shared" si="36"/>
        <v>0</v>
      </c>
      <c r="BJ18" s="123"/>
      <c r="BK18" s="122"/>
      <c r="BL18" s="152">
        <f t="shared" si="37"/>
        <v>0</v>
      </c>
      <c r="BM18" s="153">
        <f t="shared" si="38"/>
        <v>0</v>
      </c>
      <c r="BN18" s="29">
        <f t="shared" si="39"/>
        <v>0</v>
      </c>
      <c r="BO18" s="112">
        <f>AQ74</f>
        <v>0</v>
      </c>
      <c r="BP18" s="196"/>
      <c r="BQ18" s="196"/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</row>
    <row r="19" spans="1:83" ht="12.75" customHeight="1" thickBot="1">
      <c r="A19" s="6">
        <v>17</v>
      </c>
      <c r="B19" s="220" t="s">
        <v>151</v>
      </c>
      <c r="C19" s="2"/>
      <c r="D19" s="111" t="str">
        <f>B35</f>
        <v>TALİA KUMARTAŞLIOĞLU</v>
      </c>
      <c r="E19" s="134">
        <f t="shared" si="0"/>
        <v>1</v>
      </c>
      <c r="F19" s="132">
        <f t="shared" si="1"/>
        <v>13</v>
      </c>
      <c r="G19" s="48">
        <f t="shared" si="2"/>
        <v>1</v>
      </c>
      <c r="H19" s="133">
        <f t="shared" si="3"/>
        <v>1</v>
      </c>
      <c r="I19" s="26">
        <f t="shared" si="4"/>
        <v>0</v>
      </c>
      <c r="J19" s="237">
        <v>13</v>
      </c>
      <c r="K19" s="238">
        <v>12</v>
      </c>
      <c r="L19" s="141">
        <f t="shared" si="5"/>
        <v>-1</v>
      </c>
      <c r="M19" s="142">
        <f t="shared" si="6"/>
        <v>12</v>
      </c>
      <c r="N19" s="29">
        <f t="shared" si="7"/>
        <v>0</v>
      </c>
      <c r="O19" s="14" t="str">
        <f>B36</f>
        <v>MERVE ÖZTÜRK</v>
      </c>
      <c r="P19" s="7"/>
      <c r="Q19" s="69" t="str">
        <f>D75</f>
        <v>HATİCE KÜBRA AKTAŞ</v>
      </c>
      <c r="R19" s="56">
        <f t="shared" si="8"/>
        <v>0</v>
      </c>
      <c r="S19" s="147">
        <f t="shared" si="9"/>
        <v>12</v>
      </c>
      <c r="T19" s="76">
        <f t="shared" si="10"/>
        <v>-1</v>
      </c>
      <c r="U19" s="36">
        <f t="shared" si="11"/>
        <v>0</v>
      </c>
      <c r="V19" s="228">
        <f t="shared" si="12"/>
        <v>1</v>
      </c>
      <c r="W19" s="50">
        <v>12</v>
      </c>
      <c r="X19" s="49">
        <v>13</v>
      </c>
      <c r="Y19" s="143">
        <f t="shared" si="13"/>
        <v>1</v>
      </c>
      <c r="Z19" s="148">
        <f t="shared" si="14"/>
        <v>13</v>
      </c>
      <c r="AA19" s="63">
        <f t="shared" si="15"/>
        <v>1</v>
      </c>
      <c r="AB19" s="14" t="str">
        <f>D76</f>
        <v>GİZEM SIR</v>
      </c>
      <c r="AC19" s="226"/>
      <c r="AD19" s="12" t="str">
        <f>Q75</f>
        <v>NATİA GATENADZE</v>
      </c>
      <c r="AE19" s="19">
        <f t="shared" si="16"/>
        <v>0</v>
      </c>
      <c r="AF19" s="22">
        <f t="shared" si="17"/>
        <v>0</v>
      </c>
      <c r="AG19" s="150">
        <f t="shared" si="18"/>
        <v>0</v>
      </c>
      <c r="AH19" s="36">
        <f t="shared" si="19"/>
        <v>0</v>
      </c>
      <c r="AI19" s="38">
        <f t="shared" si="20"/>
        <v>0</v>
      </c>
      <c r="AJ19" s="42"/>
      <c r="AK19" s="43"/>
      <c r="AL19" s="143">
        <f t="shared" si="21"/>
        <v>0</v>
      </c>
      <c r="AM19" s="44">
        <f t="shared" si="22"/>
        <v>0</v>
      </c>
      <c r="AN19" s="29">
        <f t="shared" si="40"/>
        <v>0</v>
      </c>
      <c r="AO19" s="14" t="str">
        <f>Q76</f>
        <v>MERVE ABAR</v>
      </c>
      <c r="AP19" s="7"/>
      <c r="AQ19" s="12">
        <f>AD75</f>
        <v>0</v>
      </c>
      <c r="AR19" s="19">
        <f t="shared" si="24"/>
        <v>0</v>
      </c>
      <c r="AS19" s="267">
        <f t="shared" si="25"/>
        <v>0</v>
      </c>
      <c r="AT19" s="107">
        <f t="shared" si="26"/>
        <v>0</v>
      </c>
      <c r="AU19" s="99">
        <f t="shared" si="27"/>
        <v>0</v>
      </c>
      <c r="AV19" s="100">
        <f t="shared" si="28"/>
        <v>0</v>
      </c>
      <c r="AW19" s="85"/>
      <c r="AX19" s="84"/>
      <c r="AY19" s="143">
        <f t="shared" si="29"/>
        <v>0</v>
      </c>
      <c r="AZ19" s="268">
        <f t="shared" si="30"/>
        <v>0</v>
      </c>
      <c r="BA19" s="29">
        <f t="shared" si="31"/>
        <v>0</v>
      </c>
      <c r="BB19" s="14">
        <f>AD76</f>
        <v>0</v>
      </c>
      <c r="BC19" s="7"/>
      <c r="BD19" s="111">
        <f>AQ75</f>
        <v>0</v>
      </c>
      <c r="BE19" s="19">
        <f t="shared" si="32"/>
        <v>0</v>
      </c>
      <c r="BF19" s="151">
        <f t="shared" si="33"/>
        <v>0</v>
      </c>
      <c r="BG19" s="109">
        <f t="shared" si="34"/>
        <v>0</v>
      </c>
      <c r="BH19" s="36">
        <f t="shared" si="35"/>
        <v>0</v>
      </c>
      <c r="BI19" s="59">
        <f t="shared" si="36"/>
        <v>0</v>
      </c>
      <c r="BJ19" s="123"/>
      <c r="BK19" s="122"/>
      <c r="BL19" s="152">
        <f t="shared" si="37"/>
        <v>0</v>
      </c>
      <c r="BM19" s="153">
        <f t="shared" si="38"/>
        <v>0</v>
      </c>
      <c r="BN19" s="29">
        <f t="shared" si="39"/>
        <v>0</v>
      </c>
      <c r="BO19" s="112">
        <f>AQ76</f>
        <v>0</v>
      </c>
      <c r="BP19" s="196"/>
      <c r="BQ19" s="196"/>
      <c r="BR19" s="464"/>
      <c r="BS19" s="642" t="s">
        <v>290</v>
      </c>
      <c r="BT19" s="643"/>
      <c r="BU19" s="643"/>
      <c r="BV19" s="643"/>
      <c r="BW19" s="643"/>
      <c r="BX19" s="643"/>
      <c r="BY19" s="643"/>
      <c r="BZ19" s="643"/>
      <c r="CA19" s="643"/>
      <c r="CB19" s="643"/>
      <c r="CC19" s="643"/>
      <c r="CD19" s="644"/>
      <c r="CE19" s="464"/>
    </row>
    <row r="20" spans="1:83" ht="12.75" customHeight="1" thickBot="1">
      <c r="A20" s="6">
        <v>18</v>
      </c>
      <c r="B20" s="220" t="s">
        <v>152</v>
      </c>
      <c r="C20" s="2"/>
      <c r="D20" s="111" t="str">
        <f>B37</f>
        <v>AYSUN ARSLAN</v>
      </c>
      <c r="E20" s="134">
        <f t="shared" si="0"/>
        <v>0</v>
      </c>
      <c r="F20" s="132">
        <f t="shared" si="1"/>
        <v>4</v>
      </c>
      <c r="G20" s="48">
        <f t="shared" si="2"/>
        <v>-9</v>
      </c>
      <c r="H20" s="133">
        <f t="shared" si="3"/>
        <v>0</v>
      </c>
      <c r="I20" s="26">
        <f t="shared" si="4"/>
        <v>1</v>
      </c>
      <c r="J20" s="237">
        <v>4</v>
      </c>
      <c r="K20" s="238">
        <v>13</v>
      </c>
      <c r="L20" s="141">
        <f t="shared" si="5"/>
        <v>9</v>
      </c>
      <c r="M20" s="142">
        <f t="shared" si="6"/>
        <v>13</v>
      </c>
      <c r="N20" s="29">
        <f t="shared" si="7"/>
        <v>1</v>
      </c>
      <c r="O20" s="14" t="str">
        <f>B38</f>
        <v>GÜLÇİN ESEN</v>
      </c>
      <c r="P20" s="7"/>
      <c r="Q20" s="69" t="str">
        <f>D77</f>
        <v>DAMLA YILDIZ</v>
      </c>
      <c r="R20" s="56">
        <f t="shared" si="8"/>
        <v>0</v>
      </c>
      <c r="S20" s="147">
        <f t="shared" si="9"/>
        <v>11</v>
      </c>
      <c r="T20" s="76">
        <f t="shared" si="10"/>
        <v>-2</v>
      </c>
      <c r="U20" s="36">
        <f t="shared" si="11"/>
        <v>0</v>
      </c>
      <c r="V20" s="228">
        <f t="shared" si="12"/>
        <v>1</v>
      </c>
      <c r="W20" s="50">
        <v>11</v>
      </c>
      <c r="X20" s="49">
        <v>13</v>
      </c>
      <c r="Y20" s="143">
        <f t="shared" si="13"/>
        <v>2</v>
      </c>
      <c r="Z20" s="148">
        <f t="shared" si="14"/>
        <v>13</v>
      </c>
      <c r="AA20" s="63">
        <f t="shared" si="15"/>
        <v>1</v>
      </c>
      <c r="AB20" s="14" t="str">
        <f>D78</f>
        <v>AYSUN ARSLAN</v>
      </c>
      <c r="AC20" s="226"/>
      <c r="AD20" s="12" t="str">
        <f>Q77</f>
        <v>NESLİHAN SERTKAYA</v>
      </c>
      <c r="AE20" s="19">
        <f t="shared" si="16"/>
        <v>0</v>
      </c>
      <c r="AF20" s="22">
        <f t="shared" si="17"/>
        <v>0</v>
      </c>
      <c r="AG20" s="150">
        <f t="shared" si="18"/>
        <v>0</v>
      </c>
      <c r="AH20" s="36">
        <f t="shared" si="19"/>
        <v>0</v>
      </c>
      <c r="AI20" s="38">
        <f t="shared" si="20"/>
        <v>0</v>
      </c>
      <c r="AJ20" s="42"/>
      <c r="AK20" s="43"/>
      <c r="AL20" s="143">
        <f t="shared" si="21"/>
        <v>0</v>
      </c>
      <c r="AM20" s="44">
        <f t="shared" si="22"/>
        <v>0</v>
      </c>
      <c r="AN20" s="29">
        <f t="shared" si="40"/>
        <v>0</v>
      </c>
      <c r="AO20" s="14" t="str">
        <f>Q78</f>
        <v>YASEMİN YILDIZ</v>
      </c>
      <c r="AP20" s="7"/>
      <c r="AQ20" s="12">
        <f>AD77</f>
        <v>0</v>
      </c>
      <c r="AR20" s="19">
        <f t="shared" si="24"/>
        <v>0</v>
      </c>
      <c r="AS20" s="267">
        <f t="shared" si="25"/>
        <v>0</v>
      </c>
      <c r="AT20" s="107">
        <f t="shared" si="26"/>
        <v>0</v>
      </c>
      <c r="AU20" s="99">
        <f t="shared" si="27"/>
        <v>0</v>
      </c>
      <c r="AV20" s="100">
        <f t="shared" si="28"/>
        <v>0</v>
      </c>
      <c r="AW20" s="85"/>
      <c r="AX20" s="84"/>
      <c r="AY20" s="143">
        <f t="shared" si="29"/>
        <v>0</v>
      </c>
      <c r="AZ20" s="268">
        <f t="shared" si="30"/>
        <v>0</v>
      </c>
      <c r="BA20" s="29">
        <f t="shared" si="31"/>
        <v>0</v>
      </c>
      <c r="BB20" s="14">
        <f>AD78</f>
        <v>0</v>
      </c>
      <c r="BC20" s="7"/>
      <c r="BD20" s="111">
        <f>AQ77</f>
        <v>0</v>
      </c>
      <c r="BE20" s="19">
        <f t="shared" si="32"/>
        <v>0</v>
      </c>
      <c r="BF20" s="151">
        <f t="shared" si="33"/>
        <v>0</v>
      </c>
      <c r="BG20" s="109">
        <f t="shared" si="34"/>
        <v>0</v>
      </c>
      <c r="BH20" s="36">
        <f t="shared" si="35"/>
        <v>0</v>
      </c>
      <c r="BI20" s="59">
        <f t="shared" si="36"/>
        <v>0</v>
      </c>
      <c r="BJ20" s="123"/>
      <c r="BK20" s="122"/>
      <c r="BL20" s="152">
        <f t="shared" si="37"/>
        <v>0</v>
      </c>
      <c r="BM20" s="153">
        <f t="shared" si="38"/>
        <v>0</v>
      </c>
      <c r="BN20" s="29">
        <f t="shared" si="39"/>
        <v>0</v>
      </c>
      <c r="BO20" s="112">
        <f>AQ78</f>
        <v>0</v>
      </c>
      <c r="BP20" s="196"/>
      <c r="BQ20" s="196"/>
      <c r="BR20" s="196"/>
      <c r="BS20" s="399" t="s">
        <v>1</v>
      </c>
      <c r="BT20" s="400" t="s">
        <v>6</v>
      </c>
      <c r="BU20" s="401" t="s">
        <v>7</v>
      </c>
      <c r="BV20" s="402" t="s">
        <v>13</v>
      </c>
      <c r="BW20" s="638" t="s">
        <v>8</v>
      </c>
      <c r="BX20" s="639"/>
      <c r="BY20" s="640" t="s">
        <v>9</v>
      </c>
      <c r="BZ20" s="641"/>
      <c r="CA20" s="402" t="s">
        <v>13</v>
      </c>
      <c r="CB20" s="403" t="s">
        <v>7</v>
      </c>
      <c r="CC20" s="401" t="s">
        <v>10</v>
      </c>
      <c r="CD20" s="404" t="s">
        <v>2</v>
      </c>
      <c r="CE20" s="464"/>
    </row>
    <row r="21" spans="1:83" ht="12.75" customHeight="1" thickBot="1">
      <c r="A21" s="6">
        <v>19</v>
      </c>
      <c r="B21" s="220" t="s">
        <v>153</v>
      </c>
      <c r="C21" s="2"/>
      <c r="D21" s="111" t="str">
        <f>B39</f>
        <v>GİZEM SIR</v>
      </c>
      <c r="E21" s="134">
        <f t="shared" si="0"/>
        <v>0</v>
      </c>
      <c r="F21" s="132">
        <f t="shared" si="1"/>
        <v>5</v>
      </c>
      <c r="G21" s="48">
        <f t="shared" si="2"/>
        <v>-8</v>
      </c>
      <c r="H21" s="133">
        <f t="shared" si="3"/>
        <v>0</v>
      </c>
      <c r="I21" s="26">
        <f t="shared" si="4"/>
        <v>1</v>
      </c>
      <c r="J21" s="237">
        <v>5</v>
      </c>
      <c r="K21" s="238">
        <v>13</v>
      </c>
      <c r="L21" s="141">
        <f t="shared" si="5"/>
        <v>8</v>
      </c>
      <c r="M21" s="142">
        <f t="shared" si="6"/>
        <v>13</v>
      </c>
      <c r="N21" s="29">
        <f t="shared" si="7"/>
        <v>1</v>
      </c>
      <c r="O21" s="14" t="str">
        <f>B40</f>
        <v>DUYGU ÖLMEZ</v>
      </c>
      <c r="P21" s="7"/>
      <c r="Q21" s="69" t="str">
        <f>D79</f>
        <v>HANİFE YALÇIN</v>
      </c>
      <c r="R21" s="56">
        <f t="shared" si="8"/>
        <v>1</v>
      </c>
      <c r="S21" s="147">
        <f t="shared" si="9"/>
        <v>13</v>
      </c>
      <c r="T21" s="76">
        <f t="shared" si="10"/>
        <v>7</v>
      </c>
      <c r="U21" s="36">
        <f t="shared" si="11"/>
        <v>1</v>
      </c>
      <c r="V21" s="228">
        <f t="shared" si="12"/>
        <v>0</v>
      </c>
      <c r="W21" s="50">
        <v>13</v>
      </c>
      <c r="X21" s="49">
        <v>6</v>
      </c>
      <c r="Y21" s="143">
        <f t="shared" si="13"/>
        <v>-7</v>
      </c>
      <c r="Z21" s="148">
        <f t="shared" si="14"/>
        <v>6</v>
      </c>
      <c r="AA21" s="63">
        <f t="shared" si="15"/>
        <v>0</v>
      </c>
      <c r="AB21" s="14" t="str">
        <f>D80</f>
        <v>GÜLBİN GÜRHAN</v>
      </c>
      <c r="AC21" s="226"/>
      <c r="AD21" s="12" t="str">
        <f>Q79</f>
        <v>AYŞEGÜL SAYDAM</v>
      </c>
      <c r="AE21" s="19">
        <f t="shared" si="16"/>
        <v>0</v>
      </c>
      <c r="AF21" s="22">
        <f t="shared" si="17"/>
        <v>0</v>
      </c>
      <c r="AG21" s="150">
        <f t="shared" si="18"/>
        <v>0</v>
      </c>
      <c r="AH21" s="36">
        <f t="shared" si="19"/>
        <v>0</v>
      </c>
      <c r="AI21" s="38">
        <f t="shared" si="20"/>
        <v>0</v>
      </c>
      <c r="AJ21" s="42"/>
      <c r="AK21" s="43"/>
      <c r="AL21" s="143">
        <f t="shared" si="21"/>
        <v>0</v>
      </c>
      <c r="AM21" s="44">
        <f t="shared" si="22"/>
        <v>0</v>
      </c>
      <c r="AN21" s="29">
        <f t="shared" si="40"/>
        <v>0</v>
      </c>
      <c r="AO21" s="14" t="str">
        <f>Q80</f>
        <v>DAMLA YILDIZ</v>
      </c>
      <c r="AP21" s="7"/>
      <c r="AQ21" s="12">
        <f>AD79</f>
        <v>0</v>
      </c>
      <c r="AR21" s="19">
        <f t="shared" si="24"/>
        <v>0</v>
      </c>
      <c r="AS21" s="267">
        <f t="shared" si="25"/>
        <v>0</v>
      </c>
      <c r="AT21" s="107">
        <f t="shared" si="26"/>
        <v>0</v>
      </c>
      <c r="AU21" s="99">
        <f t="shared" si="27"/>
        <v>0</v>
      </c>
      <c r="AV21" s="100">
        <f t="shared" si="28"/>
        <v>0</v>
      </c>
      <c r="AW21" s="85"/>
      <c r="AX21" s="84"/>
      <c r="AY21" s="143">
        <f t="shared" si="29"/>
        <v>0</v>
      </c>
      <c r="AZ21" s="268">
        <f t="shared" si="30"/>
        <v>0</v>
      </c>
      <c r="BA21" s="29">
        <f t="shared" si="31"/>
        <v>0</v>
      </c>
      <c r="BB21" s="14">
        <f>AD80</f>
        <v>0</v>
      </c>
      <c r="BC21" s="7"/>
      <c r="BD21" s="111">
        <f>AQ79</f>
        <v>0</v>
      </c>
      <c r="BE21" s="19">
        <f t="shared" si="32"/>
        <v>0</v>
      </c>
      <c r="BF21" s="151">
        <f t="shared" si="33"/>
        <v>0</v>
      </c>
      <c r="BG21" s="109">
        <f t="shared" si="34"/>
        <v>0</v>
      </c>
      <c r="BH21" s="36">
        <f t="shared" si="35"/>
        <v>0</v>
      </c>
      <c r="BI21" s="59">
        <f t="shared" si="36"/>
        <v>0</v>
      </c>
      <c r="BJ21" s="123"/>
      <c r="BK21" s="122"/>
      <c r="BL21" s="152">
        <f t="shared" si="37"/>
        <v>0</v>
      </c>
      <c r="BM21" s="153">
        <f t="shared" si="38"/>
        <v>0</v>
      </c>
      <c r="BN21" s="29">
        <f t="shared" si="39"/>
        <v>0</v>
      </c>
      <c r="BO21" s="112">
        <f>AQ80</f>
        <v>0</v>
      </c>
      <c r="BP21" s="196"/>
      <c r="BQ21" s="196"/>
      <c r="BR21" s="398" t="s">
        <v>297</v>
      </c>
      <c r="BS21" s="220" t="s">
        <v>163</v>
      </c>
      <c r="BT21" s="270">
        <v>0</v>
      </c>
      <c r="BU21" s="271">
        <f>BY21</f>
        <v>9</v>
      </c>
      <c r="BV21" s="274">
        <f>SUM(BU21-CB21)</f>
        <v>-4</v>
      </c>
      <c r="BW21" s="272">
        <f>IF(BT21&gt;0,1,0)</f>
        <v>0</v>
      </c>
      <c r="BX21" s="273">
        <f>IF(CC21&gt;0,1,0)</f>
        <v>1</v>
      </c>
      <c r="BY21" s="275">
        <v>9</v>
      </c>
      <c r="BZ21" s="276">
        <v>13</v>
      </c>
      <c r="CA21" s="277">
        <f>SUM(CB21-BU21)</f>
        <v>4</v>
      </c>
      <c r="CB21" s="277">
        <f>BZ21</f>
        <v>13</v>
      </c>
      <c r="CC21" s="278">
        <v>1</v>
      </c>
      <c r="CD21" s="220" t="s">
        <v>170</v>
      </c>
      <c r="CE21" s="464"/>
    </row>
    <row r="22" spans="1:83" ht="12.75" customHeight="1">
      <c r="A22" s="6">
        <v>20</v>
      </c>
      <c r="B22" s="220" t="s">
        <v>154</v>
      </c>
      <c r="C22" s="2"/>
      <c r="D22" s="111" t="str">
        <f>B41</f>
        <v>İKBAL KAVALCI</v>
      </c>
      <c r="E22" s="134">
        <f t="shared" si="0"/>
        <v>1</v>
      </c>
      <c r="F22" s="132">
        <f t="shared" si="1"/>
        <v>13</v>
      </c>
      <c r="G22" s="48">
        <f t="shared" si="2"/>
        <v>1</v>
      </c>
      <c r="H22" s="133">
        <f t="shared" si="3"/>
        <v>1</v>
      </c>
      <c r="I22" s="26">
        <f t="shared" si="4"/>
        <v>0</v>
      </c>
      <c r="J22" s="237">
        <v>13</v>
      </c>
      <c r="K22" s="238">
        <v>12</v>
      </c>
      <c r="L22" s="141">
        <f t="shared" si="5"/>
        <v>-1</v>
      </c>
      <c r="M22" s="142">
        <f t="shared" si="6"/>
        <v>12</v>
      </c>
      <c r="N22" s="29">
        <f t="shared" si="7"/>
        <v>0</v>
      </c>
      <c r="O22" s="14" t="str">
        <f>B42</f>
        <v>YASEMİN YILDIZ</v>
      </c>
      <c r="P22" s="7"/>
      <c r="Q22" s="69" t="str">
        <f>D81</f>
        <v>AYLİN BİLGEN</v>
      </c>
      <c r="R22" s="56">
        <f t="shared" si="8"/>
        <v>0</v>
      </c>
      <c r="S22" s="147">
        <f t="shared" si="9"/>
        <v>5</v>
      </c>
      <c r="T22" s="76">
        <f t="shared" si="10"/>
        <v>-8</v>
      </c>
      <c r="U22" s="36">
        <f t="shared" si="11"/>
        <v>0</v>
      </c>
      <c r="V22" s="228">
        <f t="shared" si="12"/>
        <v>1</v>
      </c>
      <c r="W22" s="50">
        <v>5</v>
      </c>
      <c r="X22" s="49">
        <v>13</v>
      </c>
      <c r="Y22" s="143">
        <f t="shared" si="13"/>
        <v>8</v>
      </c>
      <c r="Z22" s="148">
        <f t="shared" si="14"/>
        <v>13</v>
      </c>
      <c r="AA22" s="63">
        <f t="shared" si="15"/>
        <v>1</v>
      </c>
      <c r="AB22" s="14" t="str">
        <f>D82</f>
        <v>GAMZE BAŞARAN</v>
      </c>
      <c r="AC22" s="226"/>
      <c r="AD22" s="12" t="str">
        <f>Q81</f>
        <v>BENAY GÜNDÜZ</v>
      </c>
      <c r="AE22" s="19">
        <f t="shared" si="16"/>
        <v>0</v>
      </c>
      <c r="AF22" s="22">
        <f t="shared" si="17"/>
        <v>0</v>
      </c>
      <c r="AG22" s="150">
        <f t="shared" si="18"/>
        <v>0</v>
      </c>
      <c r="AH22" s="36">
        <f t="shared" si="19"/>
        <v>0</v>
      </c>
      <c r="AI22" s="38">
        <f t="shared" si="20"/>
        <v>0</v>
      </c>
      <c r="AJ22" s="42"/>
      <c r="AK22" s="43"/>
      <c r="AL22" s="143">
        <f t="shared" si="21"/>
        <v>0</v>
      </c>
      <c r="AM22" s="44">
        <f t="shared" si="22"/>
        <v>0</v>
      </c>
      <c r="AN22" s="29">
        <f t="shared" si="40"/>
        <v>0</v>
      </c>
      <c r="AO22" s="14" t="str">
        <f>Q82</f>
        <v>GÜLBİN GÜRHAN</v>
      </c>
      <c r="AP22" s="7"/>
      <c r="AQ22" s="12">
        <f>AD81</f>
        <v>0</v>
      </c>
      <c r="AR22" s="19">
        <f t="shared" si="24"/>
        <v>0</v>
      </c>
      <c r="AS22" s="267">
        <f t="shared" si="25"/>
        <v>0</v>
      </c>
      <c r="AT22" s="107">
        <f t="shared" si="26"/>
        <v>0</v>
      </c>
      <c r="AU22" s="99">
        <f t="shared" si="27"/>
        <v>0</v>
      </c>
      <c r="AV22" s="100">
        <f t="shared" si="28"/>
        <v>0</v>
      </c>
      <c r="AW22" s="85"/>
      <c r="AX22" s="84"/>
      <c r="AY22" s="143">
        <f t="shared" si="29"/>
        <v>0</v>
      </c>
      <c r="AZ22" s="268">
        <f t="shared" si="30"/>
        <v>0</v>
      </c>
      <c r="BA22" s="29">
        <f t="shared" si="31"/>
        <v>0</v>
      </c>
      <c r="BB22" s="14">
        <f>AD82</f>
        <v>0</v>
      </c>
      <c r="BC22" s="7"/>
      <c r="BD22" s="111">
        <f>AQ81</f>
        <v>0</v>
      </c>
      <c r="BE22" s="19">
        <f t="shared" si="32"/>
        <v>0</v>
      </c>
      <c r="BF22" s="151">
        <f t="shared" si="33"/>
        <v>0</v>
      </c>
      <c r="BG22" s="109">
        <f t="shared" si="34"/>
        <v>0</v>
      </c>
      <c r="BH22" s="36">
        <f t="shared" si="35"/>
        <v>0</v>
      </c>
      <c r="BI22" s="59">
        <f t="shared" si="36"/>
        <v>0</v>
      </c>
      <c r="BJ22" s="123"/>
      <c r="BK22" s="122"/>
      <c r="BL22" s="152">
        <f t="shared" si="37"/>
        <v>0</v>
      </c>
      <c r="BM22" s="153">
        <f t="shared" si="38"/>
        <v>0</v>
      </c>
      <c r="BN22" s="29">
        <f t="shared" si="39"/>
        <v>0</v>
      </c>
      <c r="BO22" s="112">
        <f>AQ82</f>
        <v>0</v>
      </c>
      <c r="BP22" s="196"/>
      <c r="BQ22" s="196"/>
      <c r="BR22" s="398" t="s">
        <v>298</v>
      </c>
      <c r="BS22" s="220" t="s">
        <v>149</v>
      </c>
      <c r="BT22" s="270">
        <v>0</v>
      </c>
      <c r="BU22" s="366">
        <f>BY22</f>
        <v>7</v>
      </c>
      <c r="BV22" s="282">
        <f>SUM(BU22-CB22)</f>
        <v>-6</v>
      </c>
      <c r="BW22" s="272">
        <f>IF(BT22&gt;0,1,0)</f>
        <v>0</v>
      </c>
      <c r="BX22" s="273">
        <f>IF(CC22&gt;0,1,0)</f>
        <v>1</v>
      </c>
      <c r="BY22" s="283">
        <v>7</v>
      </c>
      <c r="BZ22" s="284">
        <v>13</v>
      </c>
      <c r="CA22" s="285">
        <f>SUM(CB22-BU22)</f>
        <v>6</v>
      </c>
      <c r="CB22" s="285">
        <f>BZ22</f>
        <v>13</v>
      </c>
      <c r="CC22" s="278">
        <v>1</v>
      </c>
      <c r="CD22" s="220" t="s">
        <v>136</v>
      </c>
      <c r="CE22" s="464"/>
    </row>
    <row r="23" spans="1:83" ht="12.75" customHeight="1">
      <c r="A23" s="6">
        <v>21</v>
      </c>
      <c r="B23" s="220" t="s">
        <v>155</v>
      </c>
      <c r="C23" s="2"/>
      <c r="D23" s="179" t="str">
        <f>B43</f>
        <v>HÜSNE KATAR</v>
      </c>
      <c r="E23" s="349">
        <f t="shared" si="0"/>
        <v>0</v>
      </c>
      <c r="F23" s="198">
        <f t="shared" si="1"/>
        <v>0</v>
      </c>
      <c r="G23" s="199">
        <f t="shared" si="2"/>
        <v>0</v>
      </c>
      <c r="H23" s="200">
        <f t="shared" si="3"/>
        <v>0</v>
      </c>
      <c r="I23" s="201">
        <f t="shared" si="4"/>
        <v>0</v>
      </c>
      <c r="J23" s="350"/>
      <c r="K23" s="166"/>
      <c r="L23" s="204">
        <f t="shared" si="5"/>
        <v>0</v>
      </c>
      <c r="M23" s="205">
        <f t="shared" si="6"/>
        <v>0</v>
      </c>
      <c r="N23" s="329">
        <f t="shared" si="7"/>
        <v>0</v>
      </c>
      <c r="O23" s="160">
        <f>B44</f>
        <v>0</v>
      </c>
      <c r="P23" s="7"/>
      <c r="Q23" s="69" t="str">
        <f>D83</f>
        <v>NİLAY GÜNDÜZ</v>
      </c>
      <c r="R23" s="56">
        <f t="shared" si="8"/>
        <v>0</v>
      </c>
      <c r="S23" s="147">
        <f t="shared" si="9"/>
        <v>0</v>
      </c>
      <c r="T23" s="76">
        <f t="shared" si="10"/>
        <v>0</v>
      </c>
      <c r="U23" s="36">
        <f t="shared" si="11"/>
        <v>0</v>
      </c>
      <c r="V23" s="228">
        <f t="shared" si="12"/>
        <v>0</v>
      </c>
      <c r="W23" s="50"/>
      <c r="X23" s="49"/>
      <c r="Y23" s="143">
        <f t="shared" si="13"/>
        <v>0</v>
      </c>
      <c r="Z23" s="148">
        <f t="shared" si="14"/>
        <v>0</v>
      </c>
      <c r="AA23" s="63">
        <f t="shared" si="15"/>
        <v>0</v>
      </c>
      <c r="AB23" s="14">
        <f>D84</f>
        <v>0</v>
      </c>
      <c r="AC23" s="326"/>
      <c r="AD23" s="167" t="str">
        <f>Q83</f>
        <v>AYLİN BİLGEN</v>
      </c>
      <c r="AE23" s="327">
        <f t="shared" si="16"/>
        <v>0</v>
      </c>
      <c r="AF23" s="169">
        <f t="shared" si="17"/>
        <v>0</v>
      </c>
      <c r="AG23" s="211">
        <f t="shared" si="18"/>
        <v>0</v>
      </c>
      <c r="AH23" s="170">
        <f t="shared" si="19"/>
        <v>0</v>
      </c>
      <c r="AI23" s="164">
        <f t="shared" si="20"/>
        <v>0</v>
      </c>
      <c r="AJ23" s="171"/>
      <c r="AK23" s="328"/>
      <c r="AL23" s="208">
        <f t="shared" si="21"/>
        <v>0</v>
      </c>
      <c r="AM23" s="172">
        <f t="shared" si="22"/>
        <v>0</v>
      </c>
      <c r="AN23" s="329">
        <f t="shared" si="40"/>
        <v>0</v>
      </c>
      <c r="AO23" s="14" t="str">
        <f>Q84</f>
        <v>AYLİN BİLGEN</v>
      </c>
      <c r="AP23" s="7"/>
      <c r="AQ23" s="167">
        <f>AD83</f>
        <v>0</v>
      </c>
      <c r="AR23" s="327">
        <f t="shared" si="24"/>
        <v>0</v>
      </c>
      <c r="AS23" s="330">
        <f t="shared" si="25"/>
        <v>0</v>
      </c>
      <c r="AT23" s="174">
        <f t="shared" si="26"/>
        <v>0</v>
      </c>
      <c r="AU23" s="175">
        <f t="shared" si="27"/>
        <v>0</v>
      </c>
      <c r="AV23" s="176">
        <f t="shared" si="28"/>
        <v>0</v>
      </c>
      <c r="AW23" s="177"/>
      <c r="AX23" s="178"/>
      <c r="AY23" s="208">
        <f t="shared" si="29"/>
        <v>0</v>
      </c>
      <c r="AZ23" s="331">
        <f t="shared" si="30"/>
        <v>0</v>
      </c>
      <c r="BA23" s="329">
        <f t="shared" si="31"/>
        <v>0</v>
      </c>
      <c r="BB23" s="14">
        <f>AD84</f>
        <v>0</v>
      </c>
      <c r="BC23" s="7"/>
      <c r="BD23" s="179">
        <f>AQ83</f>
        <v>0</v>
      </c>
      <c r="BE23" s="327">
        <f t="shared" si="32"/>
        <v>0</v>
      </c>
      <c r="BF23" s="332">
        <f t="shared" si="33"/>
        <v>0</v>
      </c>
      <c r="BG23" s="333">
        <f t="shared" si="34"/>
        <v>0</v>
      </c>
      <c r="BH23" s="170">
        <f t="shared" si="35"/>
        <v>0</v>
      </c>
      <c r="BI23" s="334">
        <f t="shared" si="36"/>
        <v>0</v>
      </c>
      <c r="BJ23" s="335"/>
      <c r="BK23" s="336"/>
      <c r="BL23" s="337">
        <f t="shared" si="37"/>
        <v>0</v>
      </c>
      <c r="BM23" s="338">
        <f t="shared" si="38"/>
        <v>0</v>
      </c>
      <c r="BN23" s="329">
        <f t="shared" si="39"/>
        <v>0</v>
      </c>
      <c r="BO23" s="112">
        <f>AQ84</f>
        <v>0</v>
      </c>
      <c r="BP23" s="196"/>
      <c r="BQ23" s="196"/>
      <c r="BR23" s="464"/>
      <c r="BS23" s="471"/>
      <c r="BT23" s="472"/>
      <c r="BU23" s="473"/>
      <c r="BV23" s="472"/>
      <c r="BW23" s="472"/>
      <c r="BX23" s="472"/>
      <c r="BY23" s="474"/>
      <c r="BZ23" s="474"/>
      <c r="CA23" s="474"/>
      <c r="CB23" s="474"/>
      <c r="CC23" s="475"/>
      <c r="CD23" s="471"/>
      <c r="CE23" s="464"/>
    </row>
    <row r="24" spans="1:83" ht="12.75" customHeight="1">
      <c r="A24" s="6">
        <v>22</v>
      </c>
      <c r="B24" s="220" t="s">
        <v>156</v>
      </c>
      <c r="C24" s="2"/>
      <c r="D24" s="339"/>
      <c r="E24" s="340"/>
      <c r="F24" s="340"/>
      <c r="G24" s="342"/>
      <c r="H24" s="340"/>
      <c r="I24" s="341"/>
      <c r="J24" s="340"/>
      <c r="K24" s="343"/>
      <c r="L24" s="344"/>
      <c r="M24" s="343"/>
      <c r="N24" s="345"/>
      <c r="O24" s="339"/>
      <c r="P24" s="325"/>
      <c r="Q24" s="339"/>
      <c r="R24" s="340"/>
      <c r="S24" s="341"/>
      <c r="T24" s="342"/>
      <c r="U24" s="340"/>
      <c r="V24" s="341"/>
      <c r="W24" s="343"/>
      <c r="X24" s="343"/>
      <c r="Y24" s="344"/>
      <c r="Z24" s="343"/>
      <c r="AA24" s="345"/>
      <c r="AB24" s="339"/>
      <c r="AC24" s="346"/>
      <c r="AD24" s="339"/>
      <c r="AE24" s="340"/>
      <c r="AF24" s="340"/>
      <c r="AG24" s="342"/>
      <c r="AH24" s="340"/>
      <c r="AI24" s="341"/>
      <c r="AJ24" s="345"/>
      <c r="AK24" s="345"/>
      <c r="AL24" s="344"/>
      <c r="AM24" s="343"/>
      <c r="AN24" s="345"/>
      <c r="AO24" s="339"/>
      <c r="AP24" s="346"/>
      <c r="AQ24" s="339"/>
      <c r="AR24" s="340"/>
      <c r="AS24" s="342"/>
      <c r="AT24" s="342"/>
      <c r="AU24" s="342"/>
      <c r="AV24" s="342"/>
      <c r="AW24" s="344"/>
      <c r="AX24" s="344"/>
      <c r="AY24" s="344"/>
      <c r="AZ24" s="344"/>
      <c r="BA24" s="345"/>
      <c r="BB24" s="339"/>
      <c r="BC24" s="346"/>
      <c r="BD24" s="339"/>
      <c r="BE24" s="340"/>
      <c r="BF24" s="347"/>
      <c r="BG24" s="340"/>
      <c r="BH24" s="340"/>
      <c r="BI24" s="340"/>
      <c r="BJ24" s="348"/>
      <c r="BK24" s="348"/>
      <c r="BL24" s="348"/>
      <c r="BM24" s="348"/>
      <c r="BN24" s="345"/>
      <c r="BO24" s="339"/>
      <c r="BP24" s="253"/>
      <c r="BQ24" s="253"/>
      <c r="BR24" s="465"/>
      <c r="BS24" s="466"/>
      <c r="BT24" s="467"/>
      <c r="BU24" s="468"/>
      <c r="BV24" s="467"/>
      <c r="BW24" s="467"/>
      <c r="BX24" s="467"/>
      <c r="BY24" s="469"/>
      <c r="BZ24" s="469"/>
      <c r="CA24" s="469"/>
      <c r="CB24" s="469"/>
      <c r="CC24" s="470"/>
      <c r="CD24" s="466"/>
      <c r="CE24" s="464"/>
    </row>
    <row r="25" spans="1:83" ht="12.75" customHeight="1">
      <c r="A25" s="6">
        <v>23</v>
      </c>
      <c r="B25" s="220" t="s">
        <v>157</v>
      </c>
      <c r="C25" s="2"/>
      <c r="D25" s="339"/>
      <c r="E25" s="340"/>
      <c r="F25" s="340"/>
      <c r="G25" s="342"/>
      <c r="H25" s="340"/>
      <c r="I25" s="341"/>
      <c r="J25" s="340"/>
      <c r="K25" s="343"/>
      <c r="L25" s="344"/>
      <c r="M25" s="343"/>
      <c r="N25" s="345"/>
      <c r="O25" s="339"/>
      <c r="P25" s="325"/>
      <c r="Q25" s="339"/>
      <c r="R25" s="340"/>
      <c r="S25" s="341"/>
      <c r="T25" s="342"/>
      <c r="U25" s="340"/>
      <c r="V25" s="341"/>
      <c r="W25" s="343"/>
      <c r="X25" s="343"/>
      <c r="Y25" s="344"/>
      <c r="Z25" s="343"/>
      <c r="AA25" s="345"/>
      <c r="AB25" s="339"/>
      <c r="AC25" s="346"/>
      <c r="AD25" s="339"/>
      <c r="AE25" s="340"/>
      <c r="AF25" s="340"/>
      <c r="AG25" s="342"/>
      <c r="AH25" s="340"/>
      <c r="AI25" s="341"/>
      <c r="AJ25" s="345"/>
      <c r="AK25" s="345"/>
      <c r="AL25" s="344"/>
      <c r="AM25" s="343"/>
      <c r="AN25" s="345"/>
      <c r="AO25" s="339"/>
      <c r="AP25" s="346"/>
      <c r="AQ25" s="339"/>
      <c r="AR25" s="340"/>
      <c r="AS25" s="342"/>
      <c r="AT25" s="342"/>
      <c r="AU25" s="342"/>
      <c r="AV25" s="342"/>
      <c r="AW25" s="344"/>
      <c r="AX25" s="344"/>
      <c r="AY25" s="344"/>
      <c r="AZ25" s="344"/>
      <c r="BA25" s="345"/>
      <c r="BB25" s="339"/>
      <c r="BC25" s="346"/>
      <c r="BD25" s="339"/>
      <c r="BE25" s="340"/>
      <c r="BF25" s="347"/>
      <c r="BG25" s="340"/>
      <c r="BH25" s="340"/>
      <c r="BI25" s="340"/>
      <c r="BJ25" s="348"/>
      <c r="BK25" s="348"/>
      <c r="BL25" s="348"/>
      <c r="BM25" s="348"/>
      <c r="BN25" s="345"/>
      <c r="BO25" s="339"/>
      <c r="BP25" s="253"/>
      <c r="BQ25" s="253"/>
      <c r="BR25" s="157"/>
      <c r="BS25" s="490" t="s">
        <v>8</v>
      </c>
      <c r="BT25" s="158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</row>
    <row r="26" spans="1:83" ht="12.75" customHeight="1">
      <c r="A26" s="6">
        <v>24</v>
      </c>
      <c r="B26" s="220" t="s">
        <v>158</v>
      </c>
      <c r="C26" s="2"/>
      <c r="D26" s="339"/>
      <c r="E26" s="340"/>
      <c r="F26" s="340"/>
      <c r="G26" s="342"/>
      <c r="H26" s="340"/>
      <c r="I26" s="341"/>
      <c r="J26" s="340"/>
      <c r="K26" s="343"/>
      <c r="L26" s="344"/>
      <c r="M26" s="343"/>
      <c r="N26" s="345"/>
      <c r="O26" s="339"/>
      <c r="P26" s="325"/>
      <c r="Q26" s="339"/>
      <c r="R26" s="340"/>
      <c r="S26" s="341"/>
      <c r="T26" s="342"/>
      <c r="U26" s="340"/>
      <c r="V26" s="341"/>
      <c r="W26" s="343"/>
      <c r="X26" s="343"/>
      <c r="Y26" s="344"/>
      <c r="Z26" s="343"/>
      <c r="AA26" s="345"/>
      <c r="AB26" s="339"/>
      <c r="AC26" s="346"/>
      <c r="AD26" s="339"/>
      <c r="AE26" s="340"/>
      <c r="AF26" s="340"/>
      <c r="AG26" s="342"/>
      <c r="AH26" s="340"/>
      <c r="AI26" s="341"/>
      <c r="AJ26" s="345"/>
      <c r="AK26" s="345"/>
      <c r="AL26" s="344"/>
      <c r="AM26" s="343"/>
      <c r="AN26" s="345"/>
      <c r="AO26" s="339"/>
      <c r="AP26" s="346"/>
      <c r="AQ26" s="339"/>
      <c r="AR26" s="340"/>
      <c r="AS26" s="342"/>
      <c r="AT26" s="342"/>
      <c r="AU26" s="342"/>
      <c r="AV26" s="342"/>
      <c r="AW26" s="344"/>
      <c r="AX26" s="344"/>
      <c r="AY26" s="344"/>
      <c r="AZ26" s="344"/>
      <c r="BA26" s="345"/>
      <c r="BB26" s="339"/>
      <c r="BC26" s="346"/>
      <c r="BD26" s="339"/>
      <c r="BE26" s="340"/>
      <c r="BF26" s="347"/>
      <c r="BG26" s="340"/>
      <c r="BH26" s="340"/>
      <c r="BI26" s="340"/>
      <c r="BJ26" s="348"/>
      <c r="BK26" s="348"/>
      <c r="BL26" s="348"/>
      <c r="BM26" s="348"/>
      <c r="BN26" s="345"/>
      <c r="BO26" s="339"/>
      <c r="BP26" s="253"/>
      <c r="BQ26" s="253"/>
      <c r="BR26" s="157">
        <v>1</v>
      </c>
      <c r="BS26" s="220" t="s">
        <v>170</v>
      </c>
      <c r="BT26" s="158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</row>
    <row r="27" spans="1:83" ht="12.75" customHeight="1">
      <c r="A27" s="6">
        <v>25</v>
      </c>
      <c r="B27" s="220" t="s">
        <v>159</v>
      </c>
      <c r="C27" s="2"/>
      <c r="D27" s="339"/>
      <c r="E27" s="340"/>
      <c r="F27" s="340"/>
      <c r="G27" s="342"/>
      <c r="H27" s="340"/>
      <c r="I27" s="341"/>
      <c r="J27" s="340"/>
      <c r="K27" s="343"/>
      <c r="L27" s="344"/>
      <c r="M27" s="343"/>
      <c r="N27" s="345"/>
      <c r="O27" s="339"/>
      <c r="P27" s="325"/>
      <c r="Q27" s="339"/>
      <c r="R27" s="340"/>
      <c r="S27" s="341"/>
      <c r="T27" s="342"/>
      <c r="U27" s="340"/>
      <c r="V27" s="341"/>
      <c r="W27" s="343"/>
      <c r="X27" s="343"/>
      <c r="Y27" s="344"/>
      <c r="Z27" s="343"/>
      <c r="AA27" s="345"/>
      <c r="AB27" s="339"/>
      <c r="AC27" s="346"/>
      <c r="AD27" s="339"/>
      <c r="AE27" s="340"/>
      <c r="AF27" s="340"/>
      <c r="AG27" s="342"/>
      <c r="AH27" s="340"/>
      <c r="AI27" s="341"/>
      <c r="AJ27" s="345"/>
      <c r="AK27" s="345"/>
      <c r="AL27" s="344"/>
      <c r="AM27" s="343"/>
      <c r="AN27" s="345"/>
      <c r="AO27" s="339"/>
      <c r="AP27" s="346"/>
      <c r="AQ27" s="339"/>
      <c r="AR27" s="340"/>
      <c r="AS27" s="342"/>
      <c r="AT27" s="342"/>
      <c r="AU27" s="342"/>
      <c r="AV27" s="342"/>
      <c r="AW27" s="344"/>
      <c r="AX27" s="344"/>
      <c r="AY27" s="344"/>
      <c r="AZ27" s="344"/>
      <c r="BA27" s="345"/>
      <c r="BB27" s="339"/>
      <c r="BC27" s="346"/>
      <c r="BD27" s="339"/>
      <c r="BE27" s="340"/>
      <c r="BF27" s="347"/>
      <c r="BG27" s="340"/>
      <c r="BH27" s="340"/>
      <c r="BI27" s="340"/>
      <c r="BJ27" s="348"/>
      <c r="BK27" s="348"/>
      <c r="BL27" s="348"/>
      <c r="BM27" s="348"/>
      <c r="BN27" s="345"/>
      <c r="BO27" s="339"/>
      <c r="BP27" s="253"/>
      <c r="BQ27" s="253"/>
      <c r="BR27" s="157">
        <v>2</v>
      </c>
      <c r="BS27" s="220" t="s">
        <v>163</v>
      </c>
      <c r="BT27" s="158"/>
      <c r="BU27" s="464"/>
      <c r="BV27" s="464"/>
      <c r="BW27" s="464"/>
      <c r="BX27" s="464"/>
      <c r="BY27" s="464"/>
      <c r="BZ27" s="464"/>
      <c r="CA27" s="464"/>
      <c r="CB27" s="464"/>
      <c r="CC27" s="464"/>
      <c r="CD27" s="464"/>
      <c r="CE27" s="464"/>
    </row>
    <row r="28" spans="1:83" ht="12.75" customHeight="1">
      <c r="A28" s="6">
        <v>26</v>
      </c>
      <c r="B28" s="220" t="s">
        <v>160</v>
      </c>
      <c r="C28" s="2"/>
      <c r="D28" s="339"/>
      <c r="E28" s="340"/>
      <c r="F28" s="340"/>
      <c r="G28" s="342"/>
      <c r="H28" s="340"/>
      <c r="I28" s="341"/>
      <c r="J28" s="340"/>
      <c r="K28" s="343"/>
      <c r="L28" s="344"/>
      <c r="M28" s="343"/>
      <c r="N28" s="345"/>
      <c r="O28" s="339"/>
      <c r="P28" s="325"/>
      <c r="Q28" s="339"/>
      <c r="R28" s="340"/>
      <c r="S28" s="341"/>
      <c r="T28" s="342"/>
      <c r="U28" s="340"/>
      <c r="V28" s="341"/>
      <c r="W28" s="343"/>
      <c r="X28" s="343"/>
      <c r="Y28" s="344"/>
      <c r="Z28" s="343"/>
      <c r="AA28" s="345"/>
      <c r="AB28" s="339"/>
      <c r="AC28" s="346"/>
      <c r="AD28" s="339"/>
      <c r="AE28" s="340"/>
      <c r="AF28" s="340"/>
      <c r="AG28" s="342"/>
      <c r="AH28" s="340"/>
      <c r="AI28" s="341"/>
      <c r="AJ28" s="345"/>
      <c r="AK28" s="345"/>
      <c r="AL28" s="344"/>
      <c r="AM28" s="343"/>
      <c r="AN28" s="345"/>
      <c r="AO28" s="339"/>
      <c r="AP28" s="346"/>
      <c r="AQ28" s="339"/>
      <c r="AR28" s="340"/>
      <c r="AS28" s="342"/>
      <c r="AT28" s="342"/>
      <c r="AU28" s="342"/>
      <c r="AV28" s="342"/>
      <c r="AW28" s="344"/>
      <c r="AX28" s="344"/>
      <c r="AY28" s="344"/>
      <c r="AZ28" s="344"/>
      <c r="BA28" s="345"/>
      <c r="BB28" s="339"/>
      <c r="BC28" s="346"/>
      <c r="BD28" s="339"/>
      <c r="BE28" s="340"/>
      <c r="BF28" s="347"/>
      <c r="BG28" s="340"/>
      <c r="BH28" s="340"/>
      <c r="BI28" s="340"/>
      <c r="BJ28" s="348"/>
      <c r="BK28" s="348"/>
      <c r="BL28" s="348"/>
      <c r="BM28" s="348"/>
      <c r="BN28" s="345"/>
      <c r="BO28" s="339"/>
      <c r="BP28" s="253"/>
      <c r="BQ28" s="253"/>
      <c r="BR28" s="157">
        <v>3</v>
      </c>
      <c r="BS28" s="220" t="s">
        <v>136</v>
      </c>
      <c r="BT28" s="158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</row>
    <row r="29" spans="1:83" ht="12.75" customHeight="1">
      <c r="A29" s="6">
        <v>27</v>
      </c>
      <c r="B29" s="220" t="s">
        <v>161</v>
      </c>
      <c r="C29" s="2"/>
      <c r="D29" s="339"/>
      <c r="E29" s="340"/>
      <c r="F29" s="340"/>
      <c r="G29" s="342"/>
      <c r="H29" s="340"/>
      <c r="I29" s="341"/>
      <c r="J29" s="340"/>
      <c r="K29" s="343"/>
      <c r="L29" s="344"/>
      <c r="M29" s="343"/>
      <c r="N29" s="345"/>
      <c r="O29" s="339"/>
      <c r="P29" s="325"/>
      <c r="Q29" s="339"/>
      <c r="R29" s="340"/>
      <c r="S29" s="341"/>
      <c r="T29" s="342"/>
      <c r="U29" s="340"/>
      <c r="V29" s="341"/>
      <c r="W29" s="343"/>
      <c r="X29" s="343"/>
      <c r="Y29" s="344"/>
      <c r="Z29" s="343"/>
      <c r="AA29" s="345"/>
      <c r="AB29" s="339"/>
      <c r="AC29" s="346"/>
      <c r="AD29" s="339"/>
      <c r="AE29" s="340"/>
      <c r="AF29" s="340"/>
      <c r="AG29" s="342"/>
      <c r="AH29" s="340"/>
      <c r="AI29" s="341"/>
      <c r="AJ29" s="345"/>
      <c r="AK29" s="345"/>
      <c r="AL29" s="344"/>
      <c r="AM29" s="343"/>
      <c r="AN29" s="345"/>
      <c r="AO29" s="339"/>
      <c r="AP29" s="346"/>
      <c r="AQ29" s="339"/>
      <c r="AR29" s="340"/>
      <c r="AS29" s="342"/>
      <c r="AT29" s="342"/>
      <c r="AU29" s="342"/>
      <c r="AV29" s="342"/>
      <c r="AW29" s="344"/>
      <c r="AX29" s="344"/>
      <c r="AY29" s="344"/>
      <c r="AZ29" s="344"/>
      <c r="BA29" s="345"/>
      <c r="BB29" s="339"/>
      <c r="BC29" s="346"/>
      <c r="BD29" s="339"/>
      <c r="BE29" s="340"/>
      <c r="BF29" s="347"/>
      <c r="BG29" s="340"/>
      <c r="BH29" s="340"/>
      <c r="BI29" s="340"/>
      <c r="BJ29" s="348"/>
      <c r="BK29" s="348"/>
      <c r="BL29" s="348"/>
      <c r="BM29" s="348"/>
      <c r="BN29" s="345"/>
      <c r="BO29" s="339"/>
      <c r="BP29" s="253"/>
      <c r="BQ29" s="253"/>
      <c r="BR29" s="157">
        <v>4</v>
      </c>
      <c r="BS29" s="220" t="s">
        <v>149</v>
      </c>
      <c r="BT29" s="158"/>
      <c r="BU29" s="464"/>
      <c r="BV29" s="464"/>
      <c r="BW29" s="464"/>
      <c r="BX29" s="464"/>
      <c r="BY29" s="464"/>
      <c r="BZ29" s="464"/>
      <c r="CA29" s="464"/>
      <c r="CB29" s="464"/>
      <c r="CC29" s="464"/>
      <c r="CD29" s="464"/>
      <c r="CE29" s="464"/>
    </row>
    <row r="30" spans="1:83" ht="12.75" customHeight="1">
      <c r="A30" s="6">
        <v>28</v>
      </c>
      <c r="B30" s="220" t="s">
        <v>162</v>
      </c>
      <c r="C30" s="2"/>
      <c r="D30" s="339"/>
      <c r="E30" s="340"/>
      <c r="F30" s="340"/>
      <c r="G30" s="342"/>
      <c r="H30" s="340"/>
      <c r="I30" s="341"/>
      <c r="J30" s="340"/>
      <c r="K30" s="343"/>
      <c r="L30" s="344"/>
      <c r="M30" s="343"/>
      <c r="N30" s="345"/>
      <c r="O30" s="339"/>
      <c r="P30" s="325"/>
      <c r="Q30" s="339"/>
      <c r="R30" s="340"/>
      <c r="S30" s="341"/>
      <c r="T30" s="342"/>
      <c r="U30" s="340"/>
      <c r="V30" s="341"/>
      <c r="W30" s="343"/>
      <c r="X30" s="343"/>
      <c r="Y30" s="344"/>
      <c r="Z30" s="343"/>
      <c r="AA30" s="345"/>
      <c r="AB30" s="339"/>
      <c r="AC30" s="346"/>
      <c r="AD30" s="339"/>
      <c r="AE30" s="340"/>
      <c r="AF30" s="340"/>
      <c r="AG30" s="342"/>
      <c r="AH30" s="340"/>
      <c r="AI30" s="341"/>
      <c r="AJ30" s="345"/>
      <c r="AK30" s="345"/>
      <c r="AL30" s="344"/>
      <c r="AM30" s="343"/>
      <c r="AN30" s="345"/>
      <c r="AO30" s="339"/>
      <c r="AP30" s="346"/>
      <c r="AQ30" s="339"/>
      <c r="AR30" s="340"/>
      <c r="AS30" s="342"/>
      <c r="AT30" s="342"/>
      <c r="AU30" s="342"/>
      <c r="AV30" s="342"/>
      <c r="AW30" s="344"/>
      <c r="AX30" s="344"/>
      <c r="AY30" s="344"/>
      <c r="AZ30" s="344"/>
      <c r="BA30" s="345"/>
      <c r="BB30" s="339"/>
      <c r="BC30" s="346"/>
      <c r="BD30" s="339"/>
      <c r="BE30" s="340"/>
      <c r="BF30" s="347"/>
      <c r="BG30" s="340"/>
      <c r="BH30" s="340"/>
      <c r="BI30" s="340"/>
      <c r="BJ30" s="348"/>
      <c r="BK30" s="348"/>
      <c r="BL30" s="348"/>
      <c r="BM30" s="348"/>
      <c r="BN30" s="345"/>
      <c r="BO30" s="339"/>
      <c r="BP30" s="253"/>
      <c r="BQ30" s="253"/>
      <c r="BR30" s="157"/>
      <c r="BS30" s="158"/>
      <c r="BT30" s="158"/>
      <c r="BU30" s="464"/>
      <c r="BV30" s="464"/>
      <c r="BW30" s="464"/>
      <c r="BX30" s="464"/>
      <c r="BY30" s="464"/>
      <c r="BZ30" s="464"/>
      <c r="CA30" s="464"/>
      <c r="CB30" s="464"/>
      <c r="CC30" s="464"/>
      <c r="CD30" s="464"/>
      <c r="CE30" s="464"/>
    </row>
    <row r="31" spans="1:83" ht="12.75" customHeight="1">
      <c r="A31" s="6">
        <v>29</v>
      </c>
      <c r="B31" s="220" t="s">
        <v>163</v>
      </c>
      <c r="C31" s="2"/>
      <c r="D31" s="339"/>
      <c r="E31" s="340"/>
      <c r="F31" s="340"/>
      <c r="G31" s="342"/>
      <c r="H31" s="340"/>
      <c r="I31" s="341"/>
      <c r="J31" s="340"/>
      <c r="K31" s="343"/>
      <c r="L31" s="344"/>
      <c r="M31" s="343"/>
      <c r="N31" s="345"/>
      <c r="O31" s="339"/>
      <c r="P31" s="325"/>
      <c r="Q31" s="339"/>
      <c r="R31" s="340"/>
      <c r="S31" s="341"/>
      <c r="T31" s="342"/>
      <c r="U31" s="340"/>
      <c r="V31" s="341"/>
      <c r="W31" s="343"/>
      <c r="X31" s="343"/>
      <c r="Y31" s="344"/>
      <c r="Z31" s="343"/>
      <c r="AA31" s="345"/>
      <c r="AB31" s="339"/>
      <c r="AC31" s="346"/>
      <c r="AD31" s="339"/>
      <c r="AE31" s="340"/>
      <c r="AF31" s="340"/>
      <c r="AG31" s="342"/>
      <c r="AH31" s="340"/>
      <c r="AI31" s="341"/>
      <c r="AJ31" s="345"/>
      <c r="AK31" s="345"/>
      <c r="AL31" s="344"/>
      <c r="AM31" s="343"/>
      <c r="AN31" s="345"/>
      <c r="AO31" s="339"/>
      <c r="AP31" s="346"/>
      <c r="AQ31" s="339"/>
      <c r="AR31" s="340"/>
      <c r="AS31" s="342"/>
      <c r="AT31" s="342"/>
      <c r="AU31" s="342"/>
      <c r="AV31" s="342"/>
      <c r="AW31" s="344"/>
      <c r="AX31" s="344"/>
      <c r="AY31" s="344"/>
      <c r="AZ31" s="344"/>
      <c r="BA31" s="345"/>
      <c r="BB31" s="339"/>
      <c r="BC31" s="346"/>
      <c r="BD31" s="339"/>
      <c r="BE31" s="340"/>
      <c r="BF31" s="347"/>
      <c r="BG31" s="340"/>
      <c r="BH31" s="340"/>
      <c r="BI31" s="340"/>
      <c r="BJ31" s="348"/>
      <c r="BK31" s="348"/>
      <c r="BL31" s="348"/>
      <c r="BM31" s="348"/>
      <c r="BN31" s="345"/>
      <c r="BO31" s="339"/>
      <c r="BP31" s="253"/>
      <c r="BQ31" s="253"/>
      <c r="BR31" s="465"/>
      <c r="BS31" s="464"/>
      <c r="BT31" s="464" t="s">
        <v>390</v>
      </c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</row>
    <row r="32" spans="1:83" ht="12.75" customHeight="1">
      <c r="A32" s="6">
        <v>30</v>
      </c>
      <c r="B32" s="220" t="s">
        <v>164</v>
      </c>
      <c r="C32" s="2"/>
      <c r="D32" s="339"/>
      <c r="E32" s="340"/>
      <c r="F32" s="340"/>
      <c r="G32" s="342"/>
      <c r="H32" s="340"/>
      <c r="I32" s="341"/>
      <c r="J32" s="340"/>
      <c r="K32" s="343"/>
      <c r="L32" s="344"/>
      <c r="M32" s="343"/>
      <c r="N32" s="345"/>
      <c r="O32" s="339"/>
      <c r="P32" s="325"/>
      <c r="Q32" s="339"/>
      <c r="R32" s="340"/>
      <c r="S32" s="341"/>
      <c r="T32" s="342"/>
      <c r="U32" s="340"/>
      <c r="V32" s="341"/>
      <c r="W32" s="343"/>
      <c r="X32" s="343"/>
      <c r="Y32" s="344"/>
      <c r="Z32" s="343"/>
      <c r="AA32" s="345"/>
      <c r="AB32" s="339"/>
      <c r="AC32" s="346"/>
      <c r="AD32" s="339"/>
      <c r="AE32" s="340"/>
      <c r="AF32" s="340"/>
      <c r="AG32" s="342"/>
      <c r="AH32" s="340"/>
      <c r="AI32" s="341"/>
      <c r="AJ32" s="345"/>
      <c r="AK32" s="345"/>
      <c r="AL32" s="344"/>
      <c r="AM32" s="343"/>
      <c r="AN32" s="345"/>
      <c r="AO32" s="339"/>
      <c r="AP32" s="346"/>
      <c r="AQ32" s="339"/>
      <c r="AR32" s="340"/>
      <c r="AS32" s="342"/>
      <c r="AT32" s="342"/>
      <c r="AU32" s="342"/>
      <c r="AV32" s="342"/>
      <c r="AW32" s="344"/>
      <c r="AX32" s="344"/>
      <c r="AY32" s="344"/>
      <c r="AZ32" s="344"/>
      <c r="BA32" s="345"/>
      <c r="BB32" s="339"/>
      <c r="BC32" s="346"/>
      <c r="BD32" s="339"/>
      <c r="BE32" s="340"/>
      <c r="BF32" s="347"/>
      <c r="BG32" s="340"/>
      <c r="BH32" s="340"/>
      <c r="BI32" s="340"/>
      <c r="BJ32" s="348"/>
      <c r="BK32" s="348"/>
      <c r="BL32" s="348"/>
      <c r="BM32" s="348"/>
      <c r="BN32" s="345"/>
      <c r="BO32" s="339"/>
      <c r="BP32" s="253"/>
      <c r="BQ32" s="253"/>
      <c r="BR32" s="465"/>
      <c r="BS32" s="464"/>
      <c r="BT32" s="464" t="s">
        <v>391</v>
      </c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</row>
    <row r="33" spans="1:83" ht="12.75" customHeight="1">
      <c r="A33" s="6">
        <v>31</v>
      </c>
      <c r="B33" s="220" t="s">
        <v>165</v>
      </c>
      <c r="C33" s="2"/>
      <c r="D33" s="339"/>
      <c r="E33" s="340"/>
      <c r="F33" s="340"/>
      <c r="G33" s="342"/>
      <c r="H33" s="340"/>
      <c r="I33" s="341"/>
      <c r="J33" s="340"/>
      <c r="K33" s="343"/>
      <c r="L33" s="344"/>
      <c r="M33" s="343"/>
      <c r="N33" s="345"/>
      <c r="O33" s="339"/>
      <c r="P33" s="325"/>
      <c r="Q33" s="339"/>
      <c r="R33" s="340"/>
      <c r="S33" s="341"/>
      <c r="T33" s="342"/>
      <c r="U33" s="340"/>
      <c r="V33" s="341"/>
      <c r="W33" s="343"/>
      <c r="X33" s="343"/>
      <c r="Y33" s="344"/>
      <c r="Z33" s="343"/>
      <c r="AA33" s="345"/>
      <c r="AB33" s="339"/>
      <c r="AC33" s="346"/>
      <c r="AD33" s="339"/>
      <c r="AE33" s="340"/>
      <c r="AF33" s="340"/>
      <c r="AG33" s="342"/>
      <c r="AH33" s="340"/>
      <c r="AI33" s="341"/>
      <c r="AJ33" s="345"/>
      <c r="AK33" s="345"/>
      <c r="AL33" s="344"/>
      <c r="AM33" s="343"/>
      <c r="AN33" s="345"/>
      <c r="AO33" s="339"/>
      <c r="AP33" s="346"/>
      <c r="AQ33" s="339"/>
      <c r="AR33" s="340"/>
      <c r="AS33" s="342"/>
      <c r="AT33" s="342"/>
      <c r="AU33" s="342"/>
      <c r="AV33" s="342"/>
      <c r="AW33" s="344"/>
      <c r="AX33" s="344"/>
      <c r="AY33" s="344"/>
      <c r="AZ33" s="344"/>
      <c r="BA33" s="345"/>
      <c r="BB33" s="339"/>
      <c r="BC33" s="346"/>
      <c r="BD33" s="339"/>
      <c r="BE33" s="340"/>
      <c r="BF33" s="347"/>
      <c r="BG33" s="340"/>
      <c r="BH33" s="340"/>
      <c r="BI33" s="340"/>
      <c r="BJ33" s="348"/>
      <c r="BK33" s="348"/>
      <c r="BL33" s="348"/>
      <c r="BM33" s="348"/>
      <c r="BN33" s="345"/>
      <c r="BO33" s="339"/>
      <c r="BP33" s="253"/>
      <c r="BQ33" s="253"/>
      <c r="BR33" s="465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</row>
    <row r="34" spans="1:83" ht="12.75" customHeight="1">
      <c r="A34" s="6">
        <v>32</v>
      </c>
      <c r="B34" s="220" t="s">
        <v>166</v>
      </c>
      <c r="C34" s="2"/>
      <c r="D34" s="339"/>
      <c r="E34" s="340"/>
      <c r="F34" s="340"/>
      <c r="G34" s="342"/>
      <c r="H34" s="340"/>
      <c r="I34" s="341"/>
      <c r="J34" s="340"/>
      <c r="K34" s="343"/>
      <c r="L34" s="344"/>
      <c r="M34" s="343"/>
      <c r="N34" s="345"/>
      <c r="O34" s="339"/>
      <c r="P34" s="325"/>
      <c r="Q34" s="339"/>
      <c r="R34" s="340"/>
      <c r="S34" s="341"/>
      <c r="T34" s="342"/>
      <c r="U34" s="340"/>
      <c r="V34" s="341"/>
      <c r="W34" s="343"/>
      <c r="X34" s="343"/>
      <c r="Y34" s="344"/>
      <c r="Z34" s="343"/>
      <c r="AA34" s="345"/>
      <c r="AB34" s="339"/>
      <c r="AC34" s="346"/>
      <c r="AD34" s="339"/>
      <c r="AE34" s="340"/>
      <c r="AF34" s="340"/>
      <c r="AG34" s="342"/>
      <c r="AH34" s="340"/>
      <c r="AI34" s="341"/>
      <c r="AJ34" s="345"/>
      <c r="AK34" s="345"/>
      <c r="AL34" s="344"/>
      <c r="AM34" s="343"/>
      <c r="AN34" s="345"/>
      <c r="AO34" s="339"/>
      <c r="AP34" s="346"/>
      <c r="AQ34" s="339"/>
      <c r="AR34" s="340"/>
      <c r="AS34" s="342"/>
      <c r="AT34" s="342"/>
      <c r="AU34" s="342"/>
      <c r="AV34" s="342"/>
      <c r="AW34" s="344"/>
      <c r="AX34" s="344"/>
      <c r="AY34" s="344"/>
      <c r="AZ34" s="344"/>
      <c r="BA34" s="345"/>
      <c r="BB34" s="339"/>
      <c r="BC34" s="346"/>
      <c r="BD34" s="339"/>
      <c r="BE34" s="340"/>
      <c r="BF34" s="347"/>
      <c r="BG34" s="340"/>
      <c r="BH34" s="340"/>
      <c r="BI34" s="340"/>
      <c r="BJ34" s="348"/>
      <c r="BK34" s="348"/>
      <c r="BL34" s="348"/>
      <c r="BM34" s="348"/>
      <c r="BN34" s="345"/>
      <c r="BO34" s="339"/>
      <c r="BP34" s="253"/>
      <c r="BQ34" s="253"/>
      <c r="BR34" s="465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</row>
    <row r="35" spans="1:83" ht="12.75" customHeight="1">
      <c r="A35" s="6">
        <v>33</v>
      </c>
      <c r="B35" s="220" t="s">
        <v>167</v>
      </c>
      <c r="C35" s="2"/>
      <c r="D35" s="339"/>
      <c r="E35" s="340"/>
      <c r="F35" s="340"/>
      <c r="G35" s="342"/>
      <c r="H35" s="340"/>
      <c r="I35" s="341"/>
      <c r="J35" s="340"/>
      <c r="K35" s="343"/>
      <c r="L35" s="344"/>
      <c r="M35" s="343"/>
      <c r="N35" s="345"/>
      <c r="O35" s="339"/>
      <c r="P35" s="325"/>
      <c r="Q35" s="339"/>
      <c r="R35" s="340"/>
      <c r="S35" s="341"/>
      <c r="T35" s="342"/>
      <c r="U35" s="340"/>
      <c r="V35" s="341"/>
      <c r="W35" s="343"/>
      <c r="X35" s="343"/>
      <c r="Y35" s="344"/>
      <c r="Z35" s="343"/>
      <c r="AA35" s="345"/>
      <c r="AB35" s="339"/>
      <c r="AC35" s="346"/>
      <c r="AD35" s="339"/>
      <c r="AE35" s="340"/>
      <c r="AF35" s="340"/>
      <c r="AG35" s="342"/>
      <c r="AH35" s="340"/>
      <c r="AI35" s="341"/>
      <c r="AJ35" s="345"/>
      <c r="AK35" s="345"/>
      <c r="AL35" s="344"/>
      <c r="AM35" s="343"/>
      <c r="AN35" s="345"/>
      <c r="AO35" s="339"/>
      <c r="AP35" s="346"/>
      <c r="AQ35" s="339"/>
      <c r="AR35" s="340"/>
      <c r="AS35" s="342"/>
      <c r="AT35" s="342"/>
      <c r="AU35" s="342"/>
      <c r="AV35" s="342"/>
      <c r="AW35" s="344"/>
      <c r="AX35" s="344"/>
      <c r="AY35" s="344"/>
      <c r="AZ35" s="344"/>
      <c r="BA35" s="345"/>
      <c r="BB35" s="339"/>
      <c r="BC35" s="346"/>
      <c r="BD35" s="339"/>
      <c r="BE35" s="340"/>
      <c r="BF35" s="347"/>
      <c r="BG35" s="340"/>
      <c r="BH35" s="340"/>
      <c r="BI35" s="340"/>
      <c r="BJ35" s="348"/>
      <c r="BK35" s="348"/>
      <c r="BL35" s="348"/>
      <c r="BM35" s="348"/>
      <c r="BN35" s="345"/>
      <c r="BO35" s="339"/>
      <c r="BP35" s="253"/>
      <c r="BQ35" s="253"/>
      <c r="BR35" s="465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</row>
    <row r="36" spans="1:83" ht="12.75" customHeight="1">
      <c r="A36" s="6">
        <v>34</v>
      </c>
      <c r="B36" s="220" t="s">
        <v>168</v>
      </c>
      <c r="C36" s="2"/>
      <c r="D36" s="339"/>
      <c r="E36" s="340"/>
      <c r="F36" s="340"/>
      <c r="G36" s="342"/>
      <c r="H36" s="340"/>
      <c r="I36" s="341"/>
      <c r="J36" s="340"/>
      <c r="K36" s="343"/>
      <c r="L36" s="344"/>
      <c r="M36" s="343"/>
      <c r="N36" s="345"/>
      <c r="O36" s="339"/>
      <c r="P36" s="325"/>
      <c r="Q36" s="339"/>
      <c r="R36" s="340"/>
      <c r="S36" s="341"/>
      <c r="T36" s="342"/>
      <c r="U36" s="340"/>
      <c r="V36" s="341"/>
      <c r="W36" s="343"/>
      <c r="X36" s="343"/>
      <c r="Y36" s="344"/>
      <c r="Z36" s="343"/>
      <c r="AA36" s="345"/>
      <c r="AB36" s="339"/>
      <c r="AC36" s="346"/>
      <c r="AD36" s="339"/>
      <c r="AE36" s="340"/>
      <c r="AF36" s="340"/>
      <c r="AG36" s="342"/>
      <c r="AH36" s="340"/>
      <c r="AI36" s="341"/>
      <c r="AJ36" s="345"/>
      <c r="AK36" s="345"/>
      <c r="AL36" s="344"/>
      <c r="AM36" s="343"/>
      <c r="AN36" s="345"/>
      <c r="AO36" s="339"/>
      <c r="AP36" s="346"/>
      <c r="AQ36" s="339"/>
      <c r="AR36" s="340"/>
      <c r="AS36" s="342"/>
      <c r="AT36" s="342"/>
      <c r="AU36" s="342"/>
      <c r="AV36" s="342"/>
      <c r="AW36" s="344"/>
      <c r="AX36" s="344"/>
      <c r="AY36" s="344"/>
      <c r="AZ36" s="344"/>
      <c r="BA36" s="345"/>
      <c r="BB36" s="339"/>
      <c r="BC36" s="346"/>
      <c r="BD36" s="339"/>
      <c r="BE36" s="340"/>
      <c r="BF36" s="347"/>
      <c r="BG36" s="340"/>
      <c r="BH36" s="340"/>
      <c r="BI36" s="340"/>
      <c r="BJ36" s="348"/>
      <c r="BK36" s="348"/>
      <c r="BL36" s="348"/>
      <c r="BM36" s="348"/>
      <c r="BN36" s="345"/>
      <c r="BO36" s="339"/>
      <c r="BP36" s="253"/>
      <c r="BQ36" s="253"/>
      <c r="BR36" s="465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</row>
    <row r="37" spans="1:83" ht="12.75" customHeight="1">
      <c r="A37" s="6">
        <v>35</v>
      </c>
      <c r="B37" s="220" t="s">
        <v>169</v>
      </c>
      <c r="C37" s="2"/>
      <c r="D37" s="339"/>
      <c r="E37" s="340"/>
      <c r="F37" s="340"/>
      <c r="G37" s="342"/>
      <c r="H37" s="340"/>
      <c r="I37" s="341"/>
      <c r="J37" s="340"/>
      <c r="K37" s="343"/>
      <c r="L37" s="344"/>
      <c r="M37" s="343"/>
      <c r="N37" s="345"/>
      <c r="O37" s="339"/>
      <c r="P37" s="325"/>
      <c r="Q37" s="339"/>
      <c r="R37" s="340"/>
      <c r="S37" s="341"/>
      <c r="T37" s="342"/>
      <c r="U37" s="340"/>
      <c r="V37" s="341"/>
      <c r="W37" s="343"/>
      <c r="X37" s="343"/>
      <c r="Y37" s="344"/>
      <c r="Z37" s="343"/>
      <c r="AA37" s="345"/>
      <c r="AB37" s="339"/>
      <c r="AC37" s="346"/>
      <c r="AD37" s="339"/>
      <c r="AE37" s="340"/>
      <c r="AF37" s="340"/>
      <c r="AG37" s="342"/>
      <c r="AH37" s="340"/>
      <c r="AI37" s="341"/>
      <c r="AJ37" s="345"/>
      <c r="AK37" s="345"/>
      <c r="AL37" s="344"/>
      <c r="AM37" s="343"/>
      <c r="AN37" s="345"/>
      <c r="AO37" s="339"/>
      <c r="AP37" s="346"/>
      <c r="AQ37" s="339"/>
      <c r="AR37" s="340"/>
      <c r="AS37" s="342"/>
      <c r="AT37" s="342"/>
      <c r="AU37" s="342"/>
      <c r="AV37" s="342"/>
      <c r="AW37" s="344"/>
      <c r="AX37" s="344"/>
      <c r="AY37" s="344"/>
      <c r="AZ37" s="344"/>
      <c r="BA37" s="345"/>
      <c r="BB37" s="339"/>
      <c r="BC37" s="346"/>
      <c r="BD37" s="339"/>
      <c r="BE37" s="340"/>
      <c r="BF37" s="347"/>
      <c r="BG37" s="340"/>
      <c r="BH37" s="340"/>
      <c r="BI37" s="340"/>
      <c r="BJ37" s="348"/>
      <c r="BK37" s="348"/>
      <c r="BL37" s="348"/>
      <c r="BM37" s="348"/>
      <c r="BN37" s="345"/>
      <c r="BO37" s="339"/>
      <c r="BP37" s="253"/>
      <c r="BQ37" s="253"/>
      <c r="BR37" s="465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</row>
    <row r="38" spans="1:83" ht="12.75" customHeight="1">
      <c r="A38" s="6">
        <v>36</v>
      </c>
      <c r="B38" s="220" t="s">
        <v>170</v>
      </c>
      <c r="C38" s="2"/>
      <c r="D38" s="339"/>
      <c r="E38" s="340"/>
      <c r="F38" s="340"/>
      <c r="G38" s="342"/>
      <c r="H38" s="340"/>
      <c r="I38" s="341"/>
      <c r="J38" s="340"/>
      <c r="K38" s="343"/>
      <c r="L38" s="344"/>
      <c r="M38" s="343"/>
      <c r="N38" s="345"/>
      <c r="O38" s="339"/>
      <c r="P38" s="325"/>
      <c r="Q38" s="339"/>
      <c r="R38" s="340"/>
      <c r="S38" s="341"/>
      <c r="T38" s="342"/>
      <c r="U38" s="340"/>
      <c r="V38" s="341"/>
      <c r="W38" s="343"/>
      <c r="X38" s="343"/>
      <c r="Y38" s="344"/>
      <c r="Z38" s="343"/>
      <c r="AA38" s="345"/>
      <c r="AB38" s="339"/>
      <c r="AC38" s="346"/>
      <c r="AD38" s="339"/>
      <c r="AE38" s="340"/>
      <c r="AF38" s="340"/>
      <c r="AG38" s="342"/>
      <c r="AH38" s="340"/>
      <c r="AI38" s="341"/>
      <c r="AJ38" s="345"/>
      <c r="AK38" s="345"/>
      <c r="AL38" s="344"/>
      <c r="AM38" s="343"/>
      <c r="AN38" s="345"/>
      <c r="AO38" s="339"/>
      <c r="AP38" s="346"/>
      <c r="AQ38" s="339"/>
      <c r="AR38" s="340"/>
      <c r="AS38" s="342"/>
      <c r="AT38" s="342"/>
      <c r="AU38" s="342"/>
      <c r="AV38" s="342"/>
      <c r="AW38" s="344"/>
      <c r="AX38" s="344"/>
      <c r="AY38" s="344"/>
      <c r="AZ38" s="344"/>
      <c r="BA38" s="345"/>
      <c r="BB38" s="339"/>
      <c r="BC38" s="346"/>
      <c r="BD38" s="339"/>
      <c r="BE38" s="340"/>
      <c r="BF38" s="347"/>
      <c r="BG38" s="340"/>
      <c r="BH38" s="340"/>
      <c r="BI38" s="340"/>
      <c r="BJ38" s="348"/>
      <c r="BK38" s="348"/>
      <c r="BL38" s="348"/>
      <c r="BM38" s="348"/>
      <c r="BN38" s="345"/>
      <c r="BO38" s="339"/>
      <c r="BP38" s="253"/>
      <c r="BQ38" s="253"/>
      <c r="BR38" s="465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</row>
    <row r="39" spans="1:83" ht="12.75" customHeight="1">
      <c r="A39" s="6">
        <v>37</v>
      </c>
      <c r="B39" s="220" t="s">
        <v>171</v>
      </c>
      <c r="C39" s="2"/>
      <c r="D39" s="339"/>
      <c r="E39" s="340"/>
      <c r="F39" s="340"/>
      <c r="G39" s="342"/>
      <c r="H39" s="340"/>
      <c r="I39" s="341"/>
      <c r="J39" s="340"/>
      <c r="K39" s="343"/>
      <c r="L39" s="344"/>
      <c r="M39" s="343"/>
      <c r="N39" s="345"/>
      <c r="O39" s="339"/>
      <c r="P39" s="325"/>
      <c r="Q39" s="339"/>
      <c r="R39" s="340"/>
      <c r="S39" s="341"/>
      <c r="T39" s="342"/>
      <c r="U39" s="340"/>
      <c r="V39" s="341"/>
      <c r="W39" s="343"/>
      <c r="X39" s="343"/>
      <c r="Y39" s="344"/>
      <c r="Z39" s="343"/>
      <c r="AA39" s="345"/>
      <c r="AB39" s="339"/>
      <c r="AC39" s="346"/>
      <c r="AD39" s="339"/>
      <c r="AE39" s="340"/>
      <c r="AF39" s="340"/>
      <c r="AG39" s="342"/>
      <c r="AH39" s="340"/>
      <c r="AI39" s="341"/>
      <c r="AJ39" s="345"/>
      <c r="AK39" s="345"/>
      <c r="AL39" s="344"/>
      <c r="AM39" s="343"/>
      <c r="AN39" s="345"/>
      <c r="AO39" s="339"/>
      <c r="AP39" s="346"/>
      <c r="AQ39" s="339"/>
      <c r="AR39" s="340"/>
      <c r="AS39" s="342"/>
      <c r="AT39" s="342"/>
      <c r="AU39" s="342"/>
      <c r="AV39" s="342"/>
      <c r="AW39" s="344"/>
      <c r="AX39" s="344"/>
      <c r="AY39" s="344"/>
      <c r="AZ39" s="344"/>
      <c r="BA39" s="345"/>
      <c r="BB39" s="339"/>
      <c r="BC39" s="346"/>
      <c r="BD39" s="339"/>
      <c r="BE39" s="340"/>
      <c r="BF39" s="347"/>
      <c r="BG39" s="340"/>
      <c r="BH39" s="340"/>
      <c r="BI39" s="340"/>
      <c r="BJ39" s="348"/>
      <c r="BK39" s="348"/>
      <c r="BL39" s="348"/>
      <c r="BM39" s="348"/>
      <c r="BN39" s="345"/>
      <c r="BO39" s="339"/>
      <c r="BP39" s="253"/>
      <c r="BQ39" s="253"/>
      <c r="BR39" s="465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</row>
    <row r="40" spans="1:83" ht="15" customHeight="1">
      <c r="A40" s="6">
        <v>38</v>
      </c>
      <c r="B40" s="220" t="s">
        <v>68</v>
      </c>
      <c r="C40" s="2"/>
      <c r="D40" s="579" t="s">
        <v>122</v>
      </c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180"/>
      <c r="Q40" s="597" t="s">
        <v>126</v>
      </c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79" t="s">
        <v>23</v>
      </c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180"/>
      <c r="AQ40" s="579" t="s">
        <v>24</v>
      </c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180"/>
      <c r="BD40" s="579" t="s">
        <v>25</v>
      </c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157"/>
      <c r="BQ40" s="196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4"/>
    </row>
    <row r="41" spans="1:83" ht="15" customHeight="1">
      <c r="A41" s="6">
        <v>39</v>
      </c>
      <c r="B41" s="220" t="s">
        <v>172</v>
      </c>
      <c r="C41" s="2"/>
      <c r="D41" s="582" t="s">
        <v>4</v>
      </c>
      <c r="E41" s="571" t="s">
        <v>124</v>
      </c>
      <c r="F41" s="571" t="s">
        <v>121</v>
      </c>
      <c r="G41" s="571" t="s">
        <v>7</v>
      </c>
      <c r="H41" s="215" t="s">
        <v>11</v>
      </c>
      <c r="I41" s="217"/>
      <c r="J41" s="214"/>
      <c r="K41" s="214"/>
      <c r="L41" s="214"/>
      <c r="M41" s="214"/>
      <c r="N41" s="214"/>
      <c r="O41" s="214"/>
      <c r="Q41" s="582" t="s">
        <v>4</v>
      </c>
      <c r="R41" s="571" t="s">
        <v>124</v>
      </c>
      <c r="S41" s="571" t="s">
        <v>121</v>
      </c>
      <c r="T41" s="571" t="s">
        <v>7</v>
      </c>
      <c r="U41" s="215" t="s">
        <v>11</v>
      </c>
      <c r="V41" s="233"/>
      <c r="W41" s="234"/>
      <c r="X41" s="234"/>
      <c r="Y41" s="234"/>
      <c r="Z41" s="234"/>
      <c r="AA41" s="234"/>
      <c r="AB41" s="234"/>
      <c r="AC41" s="8"/>
      <c r="AD41" s="582" t="s">
        <v>4</v>
      </c>
      <c r="AE41" s="571" t="s">
        <v>124</v>
      </c>
      <c r="AF41" s="571" t="s">
        <v>121</v>
      </c>
      <c r="AG41" s="571" t="s">
        <v>7</v>
      </c>
      <c r="AH41" s="215" t="s">
        <v>11</v>
      </c>
      <c r="AI41" s="233"/>
      <c r="AJ41" s="234"/>
      <c r="AK41" s="234"/>
      <c r="AL41" s="234"/>
      <c r="AM41" s="234"/>
      <c r="AN41" s="234"/>
      <c r="AO41" s="234"/>
      <c r="AP41" s="8"/>
      <c r="AQ41" s="582" t="s">
        <v>4</v>
      </c>
      <c r="AR41" s="571" t="s">
        <v>124</v>
      </c>
      <c r="AS41" s="571" t="s">
        <v>121</v>
      </c>
      <c r="AT41" s="571" t="s">
        <v>7</v>
      </c>
      <c r="AU41" s="215" t="s">
        <v>11</v>
      </c>
      <c r="AV41" s="214"/>
      <c r="AW41" s="214"/>
      <c r="AX41" s="214"/>
      <c r="AY41" s="214"/>
      <c r="AZ41" s="214"/>
      <c r="BA41" s="214"/>
      <c r="BB41" s="214"/>
      <c r="BC41" s="8"/>
      <c r="BD41" s="582" t="s">
        <v>4</v>
      </c>
      <c r="BE41" s="571" t="s">
        <v>124</v>
      </c>
      <c r="BF41" s="571" t="s">
        <v>121</v>
      </c>
      <c r="BG41" s="571" t="s">
        <v>7</v>
      </c>
      <c r="BH41" s="215" t="s">
        <v>11</v>
      </c>
      <c r="BI41" s="215"/>
      <c r="BJ41" s="214"/>
      <c r="BK41" s="214"/>
      <c r="BL41" s="214"/>
      <c r="BM41" s="214"/>
      <c r="BN41" s="214"/>
      <c r="BO41" s="214"/>
      <c r="BP41" s="8"/>
      <c r="BQ41" s="196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</row>
    <row r="42" spans="1:83" ht="15" customHeight="1">
      <c r="A42" s="6">
        <v>40</v>
      </c>
      <c r="B42" s="220" t="s">
        <v>173</v>
      </c>
      <c r="C42" s="2"/>
      <c r="D42" s="583"/>
      <c r="E42" s="571"/>
      <c r="F42" s="571"/>
      <c r="G42" s="571"/>
      <c r="H42" s="216"/>
      <c r="I42" s="218"/>
      <c r="J42" s="220"/>
      <c r="K42" s="33"/>
      <c r="L42" s="33"/>
      <c r="M42" s="33"/>
      <c r="N42" s="33"/>
      <c r="O42" s="34"/>
      <c r="P42" s="10"/>
      <c r="Q42" s="583"/>
      <c r="R42" s="571"/>
      <c r="S42" s="571"/>
      <c r="T42" s="571"/>
      <c r="U42" s="216"/>
      <c r="V42" s="235"/>
      <c r="W42" s="236"/>
      <c r="X42" s="236"/>
      <c r="Y42" s="236"/>
      <c r="Z42" s="236"/>
      <c r="AA42" s="236"/>
      <c r="AB42" s="236"/>
      <c r="AC42" s="10"/>
      <c r="AD42" s="583"/>
      <c r="AE42" s="571"/>
      <c r="AF42" s="571"/>
      <c r="AG42" s="571"/>
      <c r="AH42" s="216"/>
      <c r="AI42" s="235"/>
      <c r="AJ42" s="236"/>
      <c r="AK42" s="236"/>
      <c r="AL42" s="236"/>
      <c r="AM42" s="236"/>
      <c r="AN42" s="236"/>
      <c r="AO42" s="236"/>
      <c r="AP42" s="10"/>
      <c r="AQ42" s="583"/>
      <c r="AR42" s="571"/>
      <c r="AS42" s="571"/>
      <c r="AT42" s="571"/>
      <c r="AU42" s="216"/>
      <c r="AV42" s="24"/>
      <c r="AW42" s="86"/>
      <c r="AX42" s="86"/>
      <c r="AY42" s="86"/>
      <c r="AZ42" s="86"/>
      <c r="BA42" s="86"/>
      <c r="BB42" s="87"/>
      <c r="BC42" s="10"/>
      <c r="BD42" s="583"/>
      <c r="BE42" s="571"/>
      <c r="BF42" s="571"/>
      <c r="BG42" s="571"/>
      <c r="BH42" s="216"/>
      <c r="BI42" s="216"/>
      <c r="BJ42" s="86"/>
      <c r="BK42" s="86"/>
      <c r="BL42" s="86"/>
      <c r="BM42" s="86"/>
      <c r="BN42" s="86"/>
      <c r="BO42" s="87"/>
      <c r="BP42" s="10"/>
      <c r="BQ42" s="196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</row>
    <row r="43" spans="1:83" ht="15" customHeight="1">
      <c r="A43" s="6">
        <v>41</v>
      </c>
      <c r="B43" s="220" t="s">
        <v>174</v>
      </c>
      <c r="C43" s="2"/>
      <c r="D43" s="220" t="s">
        <v>137</v>
      </c>
      <c r="E43" s="128">
        <v>13</v>
      </c>
      <c r="F43" s="129">
        <v>2</v>
      </c>
      <c r="G43" s="219">
        <f aca="true" t="shared" si="41" ref="G43:G83">SUM(E43-F43)</f>
        <v>11</v>
      </c>
      <c r="H43" s="125">
        <v>1</v>
      </c>
      <c r="I43" s="31"/>
      <c r="J43" s="126"/>
      <c r="K43" s="126"/>
      <c r="L43" s="126"/>
      <c r="M43" s="126"/>
      <c r="N43" s="126"/>
      <c r="O43" s="127"/>
      <c r="P43" s="11"/>
      <c r="Q43" s="220" t="s">
        <v>170</v>
      </c>
      <c r="R43" s="128">
        <v>26</v>
      </c>
      <c r="S43" s="129">
        <v>8</v>
      </c>
      <c r="T43" s="219">
        <f aca="true" t="shared" si="42" ref="T43:T84">SUM(R43-S43)</f>
        <v>18</v>
      </c>
      <c r="U43" s="125">
        <v>2</v>
      </c>
      <c r="V43" s="229"/>
      <c r="W43" s="230"/>
      <c r="X43" s="230"/>
      <c r="Y43" s="230"/>
      <c r="Z43" s="230"/>
      <c r="AA43" s="230"/>
      <c r="AB43" s="231"/>
      <c r="AC43" s="11"/>
      <c r="AD43" s="220" t="s">
        <v>144</v>
      </c>
      <c r="AE43" s="128">
        <v>39</v>
      </c>
      <c r="AF43" s="129">
        <v>21</v>
      </c>
      <c r="AG43" s="219">
        <f aca="true" t="shared" si="43" ref="AG43:AG75">SUM(AE43-AF43)</f>
        <v>18</v>
      </c>
      <c r="AH43" s="125">
        <v>3</v>
      </c>
      <c r="AI43" s="31"/>
      <c r="AJ43" s="88"/>
      <c r="AK43" s="88"/>
      <c r="AL43" s="88"/>
      <c r="AM43" s="88"/>
      <c r="AN43" s="88"/>
      <c r="AO43" s="89"/>
      <c r="AP43" s="11"/>
      <c r="AQ43" s="220" t="s">
        <v>144</v>
      </c>
      <c r="AR43" s="128">
        <v>52</v>
      </c>
      <c r="AS43" s="129">
        <v>30</v>
      </c>
      <c r="AT43" s="219">
        <f aca="true" t="shared" si="44" ref="AT43:AT69">SUM(AR43-AS43)</f>
        <v>22</v>
      </c>
      <c r="AU43" s="125">
        <v>4</v>
      </c>
      <c r="AV43" s="31"/>
      <c r="AW43" s="88"/>
      <c r="AX43" s="88"/>
      <c r="AY43" s="88"/>
      <c r="AZ43" s="88"/>
      <c r="BA43" s="88"/>
      <c r="BB43" s="89"/>
      <c r="BC43" s="11">
        <v>1</v>
      </c>
      <c r="BD43" s="220" t="s">
        <v>163</v>
      </c>
      <c r="BE43" s="128">
        <v>65</v>
      </c>
      <c r="BF43" s="129">
        <v>36</v>
      </c>
      <c r="BG43" s="219">
        <f aca="true" t="shared" si="45" ref="BG43:BG74">SUM(BE43-BF43)</f>
        <v>29</v>
      </c>
      <c r="BH43" s="125">
        <v>5</v>
      </c>
      <c r="BI43" s="287"/>
      <c r="BJ43" s="88"/>
      <c r="BK43" s="88"/>
      <c r="BL43" s="88"/>
      <c r="BM43" s="88"/>
      <c r="BN43" s="88"/>
      <c r="BO43" s="89"/>
      <c r="BP43" s="11"/>
      <c r="BQ43" s="196"/>
      <c r="BR43" s="464"/>
      <c r="BS43" s="464"/>
      <c r="BT43" s="464"/>
      <c r="BU43" s="464"/>
      <c r="BV43" s="464"/>
      <c r="BW43" s="464"/>
      <c r="BX43" s="464"/>
      <c r="BY43" s="464"/>
      <c r="BZ43" s="464"/>
      <c r="CA43" s="464"/>
      <c r="CB43" s="464"/>
      <c r="CC43" s="464"/>
      <c r="CD43" s="464"/>
      <c r="CE43" s="464"/>
    </row>
    <row r="44" spans="1:83" ht="15" customHeight="1">
      <c r="A44" s="223"/>
      <c r="B44" s="351"/>
      <c r="C44" s="2"/>
      <c r="D44" s="220" t="s">
        <v>140</v>
      </c>
      <c r="E44" s="128">
        <v>13</v>
      </c>
      <c r="F44" s="129">
        <v>3</v>
      </c>
      <c r="G44" s="219">
        <f t="shared" si="41"/>
        <v>10</v>
      </c>
      <c r="H44" s="125">
        <v>1</v>
      </c>
      <c r="I44" s="31"/>
      <c r="J44" s="126"/>
      <c r="K44" s="126"/>
      <c r="L44" s="126"/>
      <c r="M44" s="126"/>
      <c r="N44" s="126"/>
      <c r="O44" s="127"/>
      <c r="P44" s="11"/>
      <c r="Q44" s="220" t="s">
        <v>163</v>
      </c>
      <c r="R44" s="128">
        <v>26</v>
      </c>
      <c r="S44" s="129">
        <v>13</v>
      </c>
      <c r="T44" s="219">
        <f t="shared" si="42"/>
        <v>13</v>
      </c>
      <c r="U44" s="125">
        <v>2</v>
      </c>
      <c r="V44" s="31"/>
      <c r="W44" s="130"/>
      <c r="X44" s="130"/>
      <c r="Y44" s="130"/>
      <c r="Z44" s="130"/>
      <c r="AA44" s="130"/>
      <c r="AB44" s="131"/>
      <c r="AC44" s="11"/>
      <c r="AD44" s="220" t="s">
        <v>155</v>
      </c>
      <c r="AE44" s="128">
        <v>26</v>
      </c>
      <c r="AF44" s="129">
        <v>10</v>
      </c>
      <c r="AG44" s="219">
        <f t="shared" si="43"/>
        <v>16</v>
      </c>
      <c r="AH44" s="125">
        <v>3</v>
      </c>
      <c r="AI44" s="31"/>
      <c r="AJ44" s="88"/>
      <c r="AK44" s="88"/>
      <c r="AL44" s="88"/>
      <c r="AM44" s="88"/>
      <c r="AN44" s="88"/>
      <c r="AO44" s="89"/>
      <c r="AP44" s="11"/>
      <c r="AQ44" s="220" t="s">
        <v>163</v>
      </c>
      <c r="AR44" s="128">
        <v>52</v>
      </c>
      <c r="AS44" s="129">
        <v>36</v>
      </c>
      <c r="AT44" s="219">
        <f t="shared" si="44"/>
        <v>16</v>
      </c>
      <c r="AU44" s="125">
        <v>4</v>
      </c>
      <c r="AV44" s="31"/>
      <c r="AW44" s="88"/>
      <c r="AX44" s="88"/>
      <c r="AY44" s="88"/>
      <c r="AZ44" s="88"/>
      <c r="BA44" s="88"/>
      <c r="BB44" s="89"/>
      <c r="BC44" s="11">
        <v>2</v>
      </c>
      <c r="BD44" s="220" t="s">
        <v>148</v>
      </c>
      <c r="BE44" s="128">
        <v>65</v>
      </c>
      <c r="BF44" s="129">
        <v>44</v>
      </c>
      <c r="BG44" s="219">
        <f t="shared" si="45"/>
        <v>21</v>
      </c>
      <c r="BH44" s="125">
        <v>5</v>
      </c>
      <c r="BI44" s="288"/>
      <c r="BJ44" s="88"/>
      <c r="BK44" s="88"/>
      <c r="BL44" s="88"/>
      <c r="BM44" s="88"/>
      <c r="BN44" s="88"/>
      <c r="BO44" s="89"/>
      <c r="BP44" s="11"/>
      <c r="BQ44" s="196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4"/>
      <c r="CC44" s="464"/>
      <c r="CD44" s="464"/>
      <c r="CE44" s="464"/>
    </row>
    <row r="45" spans="1:83" ht="15" customHeight="1">
      <c r="A45" s="223"/>
      <c r="B45" s="351"/>
      <c r="C45" s="2"/>
      <c r="D45" s="220" t="s">
        <v>166</v>
      </c>
      <c r="E45" s="128">
        <v>13</v>
      </c>
      <c r="F45" s="129">
        <v>3</v>
      </c>
      <c r="G45" s="219">
        <f t="shared" si="41"/>
        <v>10</v>
      </c>
      <c r="H45" s="125">
        <v>1</v>
      </c>
      <c r="I45" s="31"/>
      <c r="J45" s="126"/>
      <c r="K45" s="126"/>
      <c r="L45" s="126"/>
      <c r="M45" s="126"/>
      <c r="N45" s="126"/>
      <c r="O45" s="127"/>
      <c r="P45" s="11"/>
      <c r="Q45" s="220" t="s">
        <v>68</v>
      </c>
      <c r="R45" s="128">
        <v>26</v>
      </c>
      <c r="S45" s="129">
        <v>14</v>
      </c>
      <c r="T45" s="219">
        <f t="shared" si="42"/>
        <v>12</v>
      </c>
      <c r="U45" s="125">
        <v>2</v>
      </c>
      <c r="V45" s="31"/>
      <c r="W45" s="130"/>
      <c r="X45" s="130"/>
      <c r="Y45" s="130"/>
      <c r="Z45" s="130"/>
      <c r="AA45" s="130"/>
      <c r="AB45" s="131"/>
      <c r="AC45" s="11"/>
      <c r="AD45" s="220" t="s">
        <v>163</v>
      </c>
      <c r="AE45" s="128">
        <v>39</v>
      </c>
      <c r="AF45" s="129">
        <v>25</v>
      </c>
      <c r="AG45" s="219">
        <f t="shared" si="43"/>
        <v>14</v>
      </c>
      <c r="AH45" s="125">
        <v>3</v>
      </c>
      <c r="AI45" s="31"/>
      <c r="AJ45" s="88"/>
      <c r="AK45" s="88"/>
      <c r="AL45" s="88"/>
      <c r="AM45" s="88"/>
      <c r="AN45" s="88"/>
      <c r="AO45" s="89"/>
      <c r="AP45" s="11"/>
      <c r="AQ45" s="220" t="s">
        <v>148</v>
      </c>
      <c r="AR45" s="128">
        <v>52</v>
      </c>
      <c r="AS45" s="129">
        <v>42</v>
      </c>
      <c r="AT45" s="219">
        <f t="shared" si="44"/>
        <v>10</v>
      </c>
      <c r="AU45" s="125">
        <v>4</v>
      </c>
      <c r="AV45" s="31"/>
      <c r="AW45" s="88"/>
      <c r="AX45" s="88"/>
      <c r="AY45" s="88"/>
      <c r="AZ45" s="88"/>
      <c r="BA45" s="88"/>
      <c r="BB45" s="89"/>
      <c r="BC45" s="11">
        <v>3</v>
      </c>
      <c r="BD45" s="220" t="s">
        <v>170</v>
      </c>
      <c r="BE45" s="128">
        <v>64</v>
      </c>
      <c r="BF45" s="129">
        <v>40</v>
      </c>
      <c r="BG45" s="219">
        <f t="shared" si="45"/>
        <v>24</v>
      </c>
      <c r="BH45" s="125">
        <v>4</v>
      </c>
      <c r="BI45" s="288"/>
      <c r="BJ45" s="88"/>
      <c r="BK45" s="88"/>
      <c r="BL45" s="88"/>
      <c r="BM45" s="88"/>
      <c r="BN45" s="88"/>
      <c r="BO45" s="89"/>
      <c r="BP45" s="11"/>
      <c r="BQ45" s="196"/>
      <c r="BR45" s="464"/>
      <c r="BS45" s="464"/>
      <c r="BT45" s="464"/>
      <c r="BU45" s="464"/>
      <c r="BV45" s="464"/>
      <c r="BW45" s="464"/>
      <c r="BX45" s="464"/>
      <c r="BY45" s="464"/>
      <c r="BZ45" s="464"/>
      <c r="CA45" s="464"/>
      <c r="CB45" s="464"/>
      <c r="CC45" s="464"/>
      <c r="CD45" s="464"/>
      <c r="CE45" s="464"/>
    </row>
    <row r="46" spans="1:83" ht="15" customHeight="1">
      <c r="A46" s="223"/>
      <c r="B46" s="351"/>
      <c r="C46" s="2"/>
      <c r="D46" s="220" t="s">
        <v>170</v>
      </c>
      <c r="E46" s="128">
        <v>13</v>
      </c>
      <c r="F46" s="129">
        <v>4</v>
      </c>
      <c r="G46" s="219">
        <f t="shared" si="41"/>
        <v>9</v>
      </c>
      <c r="H46" s="125">
        <v>1</v>
      </c>
      <c r="I46" s="31"/>
      <c r="J46" s="126"/>
      <c r="K46" s="126"/>
      <c r="L46" s="126"/>
      <c r="M46" s="126"/>
      <c r="N46" s="126"/>
      <c r="O46" s="127"/>
      <c r="P46" s="11"/>
      <c r="Q46" s="220" t="s">
        <v>155</v>
      </c>
      <c r="R46" s="128">
        <v>13</v>
      </c>
      <c r="S46" s="129">
        <v>3</v>
      </c>
      <c r="T46" s="219">
        <f t="shared" si="42"/>
        <v>10</v>
      </c>
      <c r="U46" s="125">
        <v>2</v>
      </c>
      <c r="V46" s="31"/>
      <c r="W46" s="130"/>
      <c r="X46" s="130"/>
      <c r="Y46" s="130"/>
      <c r="Z46" s="130"/>
      <c r="AA46" s="130"/>
      <c r="AB46" s="131"/>
      <c r="AC46" s="11"/>
      <c r="AD46" s="220" t="s">
        <v>157</v>
      </c>
      <c r="AE46" s="128">
        <v>37</v>
      </c>
      <c r="AF46" s="129">
        <v>25</v>
      </c>
      <c r="AG46" s="219">
        <f t="shared" si="43"/>
        <v>12</v>
      </c>
      <c r="AH46" s="125">
        <v>3</v>
      </c>
      <c r="AI46" s="31"/>
      <c r="AJ46" s="88"/>
      <c r="AK46" s="88"/>
      <c r="AL46" s="88"/>
      <c r="AM46" s="88"/>
      <c r="AN46" s="88"/>
      <c r="AO46" s="89"/>
      <c r="AP46" s="11"/>
      <c r="AQ46" s="220" t="s">
        <v>152</v>
      </c>
      <c r="AR46" s="128">
        <v>51</v>
      </c>
      <c r="AS46" s="129">
        <v>28</v>
      </c>
      <c r="AT46" s="219">
        <f t="shared" si="44"/>
        <v>23</v>
      </c>
      <c r="AU46" s="125">
        <v>3</v>
      </c>
      <c r="AV46" s="31"/>
      <c r="AW46" s="88"/>
      <c r="AX46" s="88"/>
      <c r="AY46" s="88"/>
      <c r="AZ46" s="88"/>
      <c r="BA46" s="88"/>
      <c r="BB46" s="89"/>
      <c r="BC46" s="11">
        <v>4</v>
      </c>
      <c r="BD46" s="220" t="s">
        <v>149</v>
      </c>
      <c r="BE46" s="128">
        <v>47</v>
      </c>
      <c r="BF46" s="129">
        <v>31</v>
      </c>
      <c r="BG46" s="219">
        <f t="shared" si="45"/>
        <v>16</v>
      </c>
      <c r="BH46" s="125">
        <v>4</v>
      </c>
      <c r="BI46" s="288"/>
      <c r="BJ46" s="88"/>
      <c r="BK46" s="88"/>
      <c r="BL46" s="88"/>
      <c r="BM46" s="88"/>
      <c r="BN46" s="88"/>
      <c r="BO46" s="89"/>
      <c r="BP46" s="11"/>
      <c r="BQ46" s="196"/>
      <c r="BR46" s="464"/>
      <c r="BS46" s="464"/>
      <c r="BT46" s="464"/>
      <c r="BU46" s="464"/>
      <c r="BV46" s="464"/>
      <c r="BW46" s="464"/>
      <c r="BX46" s="464"/>
      <c r="BY46" s="464"/>
      <c r="BZ46" s="464"/>
      <c r="CA46" s="464"/>
      <c r="CB46" s="464"/>
      <c r="CC46" s="464"/>
      <c r="CD46" s="464"/>
      <c r="CE46" s="464"/>
    </row>
    <row r="47" spans="1:83" ht="15" customHeight="1">
      <c r="A47" s="223"/>
      <c r="B47" s="351"/>
      <c r="C47" s="2"/>
      <c r="D47" s="220" t="s">
        <v>159</v>
      </c>
      <c r="E47" s="128">
        <v>13</v>
      </c>
      <c r="F47" s="129">
        <v>5</v>
      </c>
      <c r="G47" s="219">
        <f t="shared" si="41"/>
        <v>8</v>
      </c>
      <c r="H47" s="125">
        <v>1</v>
      </c>
      <c r="I47" s="31"/>
      <c r="J47" s="126"/>
      <c r="K47" s="126"/>
      <c r="L47" s="126"/>
      <c r="M47" s="126"/>
      <c r="N47" s="126"/>
      <c r="O47" s="127"/>
      <c r="P47" s="11"/>
      <c r="Q47" s="220" t="s">
        <v>144</v>
      </c>
      <c r="R47" s="128">
        <v>26</v>
      </c>
      <c r="S47" s="129">
        <v>17</v>
      </c>
      <c r="T47" s="219">
        <f t="shared" si="42"/>
        <v>9</v>
      </c>
      <c r="U47" s="125">
        <v>2</v>
      </c>
      <c r="V47" s="31"/>
      <c r="W47" s="130"/>
      <c r="X47" s="130"/>
      <c r="Y47" s="130"/>
      <c r="Z47" s="130"/>
      <c r="AA47" s="130"/>
      <c r="AB47" s="131"/>
      <c r="AC47" s="11"/>
      <c r="AD47" s="220" t="s">
        <v>148</v>
      </c>
      <c r="AE47" s="128">
        <v>39</v>
      </c>
      <c r="AF47" s="129">
        <v>30</v>
      </c>
      <c r="AG47" s="219">
        <f t="shared" si="43"/>
        <v>9</v>
      </c>
      <c r="AH47" s="125">
        <v>3</v>
      </c>
      <c r="AI47" s="31"/>
      <c r="AJ47" s="381"/>
      <c r="AK47" s="381"/>
      <c r="AL47" s="381"/>
      <c r="AM47" s="381"/>
      <c r="AN47" s="381"/>
      <c r="AO47" s="89"/>
      <c r="AP47" s="11"/>
      <c r="AQ47" s="220" t="s">
        <v>159</v>
      </c>
      <c r="AR47" s="128">
        <v>48</v>
      </c>
      <c r="AS47" s="129">
        <v>28</v>
      </c>
      <c r="AT47" s="219">
        <f t="shared" si="44"/>
        <v>20</v>
      </c>
      <c r="AU47" s="125">
        <v>3</v>
      </c>
      <c r="AV47" s="31"/>
      <c r="AW47" s="88"/>
      <c r="AX47" s="88"/>
      <c r="AY47" s="88"/>
      <c r="AZ47" s="88"/>
      <c r="BA47" s="88"/>
      <c r="BB47" s="89"/>
      <c r="BC47" s="11">
        <v>5</v>
      </c>
      <c r="BD47" s="220" t="s">
        <v>143</v>
      </c>
      <c r="BE47" s="128">
        <v>62</v>
      </c>
      <c r="BF47" s="129">
        <v>47</v>
      </c>
      <c r="BG47" s="219">
        <f t="shared" si="45"/>
        <v>15</v>
      </c>
      <c r="BH47" s="125">
        <v>4</v>
      </c>
      <c r="BI47" s="288"/>
      <c r="BJ47" s="88"/>
      <c r="BK47" s="88"/>
      <c r="BL47" s="88"/>
      <c r="BM47" s="88"/>
      <c r="BN47" s="88"/>
      <c r="BO47" s="89"/>
      <c r="BP47" s="11"/>
      <c r="BQ47" s="196"/>
      <c r="BR47" s="464"/>
      <c r="BS47" s="464"/>
      <c r="BT47" s="464"/>
      <c r="BU47" s="464"/>
      <c r="BV47" s="464"/>
      <c r="BW47" s="464"/>
      <c r="BX47" s="464"/>
      <c r="BY47" s="464"/>
      <c r="BZ47" s="464"/>
      <c r="CA47" s="464"/>
      <c r="CB47" s="464"/>
      <c r="CC47" s="464"/>
      <c r="CD47" s="464"/>
      <c r="CE47" s="464"/>
    </row>
    <row r="48" spans="1:83" ht="15" customHeight="1">
      <c r="A48" s="223"/>
      <c r="B48" s="351"/>
      <c r="C48" s="2"/>
      <c r="D48" s="220" t="s">
        <v>68</v>
      </c>
      <c r="E48" s="128">
        <v>13</v>
      </c>
      <c r="F48" s="129">
        <v>5</v>
      </c>
      <c r="G48" s="219">
        <f t="shared" si="41"/>
        <v>8</v>
      </c>
      <c r="H48" s="125">
        <v>1</v>
      </c>
      <c r="I48" s="31"/>
      <c r="J48" s="126"/>
      <c r="K48" s="126"/>
      <c r="L48" s="126"/>
      <c r="M48" s="126"/>
      <c r="N48" s="126"/>
      <c r="O48" s="127"/>
      <c r="P48" s="11"/>
      <c r="Q48" s="220" t="s">
        <v>140</v>
      </c>
      <c r="R48" s="128">
        <v>26</v>
      </c>
      <c r="S48" s="129">
        <v>19</v>
      </c>
      <c r="T48" s="219">
        <f t="shared" si="42"/>
        <v>7</v>
      </c>
      <c r="U48" s="125">
        <v>2</v>
      </c>
      <c r="V48" s="31"/>
      <c r="W48" s="130"/>
      <c r="X48" s="130"/>
      <c r="Y48" s="130"/>
      <c r="Z48" s="130"/>
      <c r="AA48" s="130"/>
      <c r="AB48" s="131"/>
      <c r="AC48" s="11"/>
      <c r="AD48" s="220" t="s">
        <v>168</v>
      </c>
      <c r="AE48" s="128">
        <v>38</v>
      </c>
      <c r="AF48" s="129">
        <v>19</v>
      </c>
      <c r="AG48" s="219">
        <f>SUM(AE48-AF48)</f>
        <v>19</v>
      </c>
      <c r="AH48" s="125">
        <v>2</v>
      </c>
      <c r="AI48" s="373"/>
      <c r="AJ48" s="383"/>
      <c r="AK48" s="384"/>
      <c r="AL48" s="384"/>
      <c r="AM48" s="384"/>
      <c r="AN48" s="384"/>
      <c r="AO48" s="89"/>
      <c r="AP48" s="11"/>
      <c r="AQ48" s="220" t="s">
        <v>170</v>
      </c>
      <c r="AR48" s="128">
        <v>51</v>
      </c>
      <c r="AS48" s="129">
        <v>33</v>
      </c>
      <c r="AT48" s="219">
        <f t="shared" si="44"/>
        <v>18</v>
      </c>
      <c r="AU48" s="125">
        <v>3</v>
      </c>
      <c r="AV48" s="31"/>
      <c r="AW48" s="88"/>
      <c r="AX48" s="88"/>
      <c r="AY48" s="88"/>
      <c r="AZ48" s="88"/>
      <c r="BA48" s="88"/>
      <c r="BB48" s="89"/>
      <c r="BC48" s="11">
        <v>6</v>
      </c>
      <c r="BD48" s="220" t="s">
        <v>155</v>
      </c>
      <c r="BE48" s="128">
        <v>48</v>
      </c>
      <c r="BF48" s="129">
        <v>35</v>
      </c>
      <c r="BG48" s="219">
        <f t="shared" si="45"/>
        <v>13</v>
      </c>
      <c r="BH48" s="125">
        <v>4</v>
      </c>
      <c r="BI48" s="288"/>
      <c r="BJ48" s="88"/>
      <c r="BK48" s="88"/>
      <c r="BL48" s="88"/>
      <c r="BM48" s="88"/>
      <c r="BN48" s="88"/>
      <c r="BO48" s="89"/>
      <c r="BP48" s="11"/>
      <c r="BQ48" s="196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4"/>
      <c r="CC48" s="464"/>
      <c r="CD48" s="464"/>
      <c r="CE48" s="464"/>
    </row>
    <row r="49" spans="1:83" ht="15" customHeight="1">
      <c r="A49" s="223"/>
      <c r="B49" s="351"/>
      <c r="C49" s="2"/>
      <c r="D49" s="220" t="s">
        <v>163</v>
      </c>
      <c r="E49" s="128">
        <v>13</v>
      </c>
      <c r="F49" s="129">
        <v>6</v>
      </c>
      <c r="G49" s="219">
        <f t="shared" si="41"/>
        <v>7</v>
      </c>
      <c r="H49" s="125">
        <v>1</v>
      </c>
      <c r="I49" s="31"/>
      <c r="J49" s="126"/>
      <c r="K49" s="126"/>
      <c r="L49" s="126"/>
      <c r="M49" s="126"/>
      <c r="N49" s="126"/>
      <c r="O49" s="127"/>
      <c r="P49" s="11"/>
      <c r="Q49" s="220" t="s">
        <v>167</v>
      </c>
      <c r="R49" s="128">
        <v>26</v>
      </c>
      <c r="S49" s="129">
        <v>19</v>
      </c>
      <c r="T49" s="219">
        <f t="shared" si="42"/>
        <v>7</v>
      </c>
      <c r="U49" s="125">
        <v>2</v>
      </c>
      <c r="V49" s="31"/>
      <c r="W49" s="130"/>
      <c r="X49" s="130"/>
      <c r="Y49" s="130"/>
      <c r="Z49" s="130"/>
      <c r="AA49" s="130"/>
      <c r="AB49" s="131"/>
      <c r="AC49" s="11"/>
      <c r="AD49" s="220" t="s">
        <v>42</v>
      </c>
      <c r="AE49" s="128">
        <v>37</v>
      </c>
      <c r="AF49" s="129">
        <v>17</v>
      </c>
      <c r="AG49" s="219">
        <f>SUM(AE49-AF49)</f>
        <v>20</v>
      </c>
      <c r="AH49" s="125">
        <v>2</v>
      </c>
      <c r="AI49" s="31"/>
      <c r="AJ49" s="382"/>
      <c r="AK49" s="382"/>
      <c r="AL49" s="382"/>
      <c r="AM49" s="382"/>
      <c r="AN49" s="382"/>
      <c r="AO49" s="89"/>
      <c r="AP49" s="11"/>
      <c r="AQ49" s="220" t="s">
        <v>174</v>
      </c>
      <c r="AR49" s="128">
        <v>37</v>
      </c>
      <c r="AS49" s="129">
        <v>21</v>
      </c>
      <c r="AT49" s="219">
        <f t="shared" si="44"/>
        <v>16</v>
      </c>
      <c r="AU49" s="125">
        <v>3</v>
      </c>
      <c r="AV49" s="31"/>
      <c r="AW49" s="88"/>
      <c r="AX49" s="88"/>
      <c r="AY49" s="88"/>
      <c r="AZ49" s="88"/>
      <c r="BA49" s="88"/>
      <c r="BB49" s="89"/>
      <c r="BC49" s="11">
        <v>7</v>
      </c>
      <c r="BD49" s="220" t="s">
        <v>136</v>
      </c>
      <c r="BE49" s="128">
        <v>41</v>
      </c>
      <c r="BF49" s="129">
        <v>31</v>
      </c>
      <c r="BG49" s="219">
        <f t="shared" si="45"/>
        <v>10</v>
      </c>
      <c r="BH49" s="125">
        <v>4</v>
      </c>
      <c r="BI49" s="288"/>
      <c r="BJ49" s="88"/>
      <c r="BK49" s="88"/>
      <c r="BL49" s="88"/>
      <c r="BM49" s="88"/>
      <c r="BN49" s="88"/>
      <c r="BO49" s="89"/>
      <c r="BP49" s="11"/>
      <c r="BQ49" s="196"/>
      <c r="BR49" s="464"/>
      <c r="BS49" s="464"/>
      <c r="BT49" s="464"/>
      <c r="BU49" s="464"/>
      <c r="BV49" s="464"/>
      <c r="BW49" s="464"/>
      <c r="BX49" s="464"/>
      <c r="BY49" s="464"/>
      <c r="BZ49" s="464"/>
      <c r="CA49" s="464"/>
      <c r="CB49" s="464"/>
      <c r="CC49" s="464"/>
      <c r="CD49" s="464"/>
      <c r="CE49" s="464"/>
    </row>
    <row r="50" spans="1:83" ht="15" customHeight="1">
      <c r="A50" s="223"/>
      <c r="B50" s="351"/>
      <c r="C50" s="2"/>
      <c r="D50" s="220" t="s">
        <v>161</v>
      </c>
      <c r="E50" s="128">
        <v>13</v>
      </c>
      <c r="F50" s="129">
        <v>7</v>
      </c>
      <c r="G50" s="219">
        <f t="shared" si="41"/>
        <v>6</v>
      </c>
      <c r="H50" s="125">
        <v>1</v>
      </c>
      <c r="I50" s="31"/>
      <c r="J50" s="126"/>
      <c r="K50" s="126"/>
      <c r="L50" s="126"/>
      <c r="M50" s="126"/>
      <c r="N50" s="126"/>
      <c r="O50" s="127"/>
      <c r="P50" s="11"/>
      <c r="Q50" s="220" t="s">
        <v>157</v>
      </c>
      <c r="R50" s="128">
        <v>24</v>
      </c>
      <c r="S50" s="129">
        <v>18</v>
      </c>
      <c r="T50" s="219">
        <f t="shared" si="42"/>
        <v>6</v>
      </c>
      <c r="U50" s="125">
        <v>2</v>
      </c>
      <c r="V50" s="31"/>
      <c r="W50" s="130"/>
      <c r="X50" s="130"/>
      <c r="Y50" s="130"/>
      <c r="Z50" s="130"/>
      <c r="AA50" s="130"/>
      <c r="AB50" s="131"/>
      <c r="AC50" s="11"/>
      <c r="AD50" s="220" t="s">
        <v>170</v>
      </c>
      <c r="AE50" s="128">
        <v>38</v>
      </c>
      <c r="AF50" s="129">
        <v>21</v>
      </c>
      <c r="AG50" s="219">
        <f t="shared" si="43"/>
        <v>17</v>
      </c>
      <c r="AH50" s="125">
        <v>2</v>
      </c>
      <c r="AI50" s="31"/>
      <c r="AJ50" s="88"/>
      <c r="AK50" s="88"/>
      <c r="AL50" s="88"/>
      <c r="AM50" s="88"/>
      <c r="AN50" s="88"/>
      <c r="AO50" s="89"/>
      <c r="AP50" s="11"/>
      <c r="AQ50" s="220" t="s">
        <v>155</v>
      </c>
      <c r="AR50" s="128">
        <v>35</v>
      </c>
      <c r="AS50" s="129">
        <v>23</v>
      </c>
      <c r="AT50" s="219">
        <f t="shared" si="44"/>
        <v>12</v>
      </c>
      <c r="AU50" s="125">
        <v>3</v>
      </c>
      <c r="AV50" s="31"/>
      <c r="AW50" s="88"/>
      <c r="AX50" s="88"/>
      <c r="AY50" s="88"/>
      <c r="AZ50" s="88"/>
      <c r="BA50" s="88"/>
      <c r="BB50" s="89"/>
      <c r="BC50" s="11">
        <v>8</v>
      </c>
      <c r="BD50" s="220" t="s">
        <v>144</v>
      </c>
      <c r="BE50" s="128">
        <v>52</v>
      </c>
      <c r="BF50" s="129">
        <v>43</v>
      </c>
      <c r="BG50" s="219">
        <f t="shared" si="45"/>
        <v>9</v>
      </c>
      <c r="BH50" s="125">
        <v>4</v>
      </c>
      <c r="BI50" s="288"/>
      <c r="BJ50" s="88"/>
      <c r="BK50" s="88"/>
      <c r="BL50" s="88"/>
      <c r="BM50" s="88"/>
      <c r="BN50" s="88"/>
      <c r="BO50" s="89"/>
      <c r="BP50" s="11"/>
      <c r="BQ50" s="196"/>
      <c r="BR50" s="464"/>
      <c r="BS50" s="464"/>
      <c r="BT50" s="464"/>
      <c r="BU50" s="464"/>
      <c r="BV50" s="464"/>
      <c r="BW50" s="464"/>
      <c r="BX50" s="464"/>
      <c r="BY50" s="464"/>
      <c r="BZ50" s="464"/>
      <c r="CA50" s="464"/>
      <c r="CB50" s="464"/>
      <c r="CC50" s="464"/>
      <c r="CD50" s="464"/>
      <c r="CE50" s="464"/>
    </row>
    <row r="51" spans="1:83" ht="15" customHeight="1">
      <c r="A51" s="223"/>
      <c r="B51" s="351"/>
      <c r="C51" s="2"/>
      <c r="D51" s="220" t="s">
        <v>139</v>
      </c>
      <c r="E51" s="128">
        <v>13</v>
      </c>
      <c r="F51" s="129">
        <v>8</v>
      </c>
      <c r="G51" s="219">
        <f t="shared" si="41"/>
        <v>5</v>
      </c>
      <c r="H51" s="125">
        <v>1</v>
      </c>
      <c r="I51" s="31"/>
      <c r="J51" s="126"/>
      <c r="K51" s="126"/>
      <c r="L51" s="126"/>
      <c r="M51" s="126"/>
      <c r="N51" s="126"/>
      <c r="O51" s="127"/>
      <c r="P51" s="11"/>
      <c r="Q51" s="220" t="s">
        <v>148</v>
      </c>
      <c r="R51" s="128">
        <v>26</v>
      </c>
      <c r="S51" s="129">
        <v>20</v>
      </c>
      <c r="T51" s="219">
        <f t="shared" si="42"/>
        <v>6</v>
      </c>
      <c r="U51" s="125">
        <v>2</v>
      </c>
      <c r="V51" s="31"/>
      <c r="W51" s="130"/>
      <c r="X51" s="130"/>
      <c r="Y51" s="130"/>
      <c r="Z51" s="130"/>
      <c r="AA51" s="130"/>
      <c r="AB51" s="131"/>
      <c r="AC51" s="11"/>
      <c r="AD51" s="220" t="s">
        <v>150</v>
      </c>
      <c r="AE51" s="128">
        <v>35</v>
      </c>
      <c r="AF51" s="129">
        <v>22</v>
      </c>
      <c r="AG51" s="219">
        <f t="shared" si="43"/>
        <v>13</v>
      </c>
      <c r="AH51" s="125">
        <v>2</v>
      </c>
      <c r="AI51" s="31"/>
      <c r="AJ51" s="88"/>
      <c r="AK51" s="88"/>
      <c r="AL51" s="88"/>
      <c r="AM51" s="88"/>
      <c r="AN51" s="88"/>
      <c r="AO51" s="89"/>
      <c r="AP51" s="11"/>
      <c r="AQ51" s="220" t="s">
        <v>149</v>
      </c>
      <c r="AR51" s="128">
        <v>34</v>
      </c>
      <c r="AS51" s="129">
        <v>22</v>
      </c>
      <c r="AT51" s="219">
        <f t="shared" si="44"/>
        <v>12</v>
      </c>
      <c r="AU51" s="125">
        <v>3</v>
      </c>
      <c r="AV51" s="31"/>
      <c r="AW51" s="88"/>
      <c r="AX51" s="88"/>
      <c r="AY51" s="88"/>
      <c r="AZ51" s="88"/>
      <c r="BA51" s="88"/>
      <c r="BB51" s="89"/>
      <c r="BC51" s="11">
        <v>9</v>
      </c>
      <c r="BD51" s="220" t="s">
        <v>42</v>
      </c>
      <c r="BE51" s="128">
        <v>61</v>
      </c>
      <c r="BF51" s="129">
        <v>33</v>
      </c>
      <c r="BG51" s="219">
        <f t="shared" si="45"/>
        <v>28</v>
      </c>
      <c r="BH51" s="125">
        <v>3</v>
      </c>
      <c r="BI51" s="288"/>
      <c r="BJ51" s="88"/>
      <c r="BK51" s="88"/>
      <c r="BL51" s="88"/>
      <c r="BM51" s="88"/>
      <c r="BN51" s="88"/>
      <c r="BO51" s="89"/>
      <c r="BP51" s="11"/>
      <c r="BQ51" s="196"/>
      <c r="BR51" s="464"/>
      <c r="BS51" s="464"/>
      <c r="BT51" s="464"/>
      <c r="BU51" s="464"/>
      <c r="BV51" s="464"/>
      <c r="BW51" s="464"/>
      <c r="BX51" s="464"/>
      <c r="BY51" s="464"/>
      <c r="BZ51" s="464"/>
      <c r="CA51" s="464"/>
      <c r="CB51" s="464"/>
      <c r="CC51" s="464"/>
      <c r="CD51" s="464"/>
      <c r="CE51" s="464"/>
    </row>
    <row r="52" spans="1:83" ht="15" customHeight="1">
      <c r="A52" s="223"/>
      <c r="B52" s="351"/>
      <c r="C52" s="2"/>
      <c r="D52" s="220" t="s">
        <v>157</v>
      </c>
      <c r="E52" s="128">
        <v>13</v>
      </c>
      <c r="F52" s="129">
        <v>8</v>
      </c>
      <c r="G52" s="219">
        <f t="shared" si="41"/>
        <v>5</v>
      </c>
      <c r="H52" s="125">
        <v>1</v>
      </c>
      <c r="I52" s="31"/>
      <c r="J52" s="126"/>
      <c r="K52" s="126"/>
      <c r="L52" s="126"/>
      <c r="M52" s="126"/>
      <c r="N52" s="126"/>
      <c r="O52" s="127"/>
      <c r="P52" s="11"/>
      <c r="Q52" s="220" t="s">
        <v>143</v>
      </c>
      <c r="R52" s="128">
        <v>26</v>
      </c>
      <c r="S52" s="129">
        <v>23</v>
      </c>
      <c r="T52" s="219">
        <f t="shared" si="42"/>
        <v>3</v>
      </c>
      <c r="U52" s="125">
        <v>2</v>
      </c>
      <c r="V52" s="31"/>
      <c r="W52" s="130"/>
      <c r="X52" s="130"/>
      <c r="Y52" s="130"/>
      <c r="Z52" s="130"/>
      <c r="AA52" s="130"/>
      <c r="AB52" s="131"/>
      <c r="AC52" s="11"/>
      <c r="AD52" s="220" t="s">
        <v>152</v>
      </c>
      <c r="AE52" s="128">
        <v>38</v>
      </c>
      <c r="AF52" s="129">
        <v>28</v>
      </c>
      <c r="AG52" s="219">
        <f t="shared" si="43"/>
        <v>10</v>
      </c>
      <c r="AH52" s="125">
        <v>2</v>
      </c>
      <c r="AI52" s="31"/>
      <c r="AJ52" s="88"/>
      <c r="AK52" s="88"/>
      <c r="AL52" s="88"/>
      <c r="AM52" s="88"/>
      <c r="AN52" s="88"/>
      <c r="AO52" s="89"/>
      <c r="AP52" s="11"/>
      <c r="AQ52" s="220" t="s">
        <v>157</v>
      </c>
      <c r="AR52" s="128">
        <v>48</v>
      </c>
      <c r="AS52" s="129">
        <v>38</v>
      </c>
      <c r="AT52" s="219">
        <f t="shared" si="44"/>
        <v>10</v>
      </c>
      <c r="AU52" s="125">
        <v>3</v>
      </c>
      <c r="AV52" s="31"/>
      <c r="AW52" s="88"/>
      <c r="AX52" s="88"/>
      <c r="AY52" s="88"/>
      <c r="AZ52" s="88"/>
      <c r="BA52" s="88"/>
      <c r="BB52" s="89"/>
      <c r="BC52" s="11">
        <v>10</v>
      </c>
      <c r="BD52" s="220" t="s">
        <v>137</v>
      </c>
      <c r="BE52" s="128">
        <v>53</v>
      </c>
      <c r="BF52" s="129">
        <v>31</v>
      </c>
      <c r="BG52" s="219">
        <f t="shared" si="45"/>
        <v>22</v>
      </c>
      <c r="BH52" s="125">
        <v>3</v>
      </c>
      <c r="BI52" s="288"/>
      <c r="BJ52" s="88"/>
      <c r="BK52" s="88"/>
      <c r="BL52" s="88"/>
      <c r="BM52" s="88"/>
      <c r="BN52" s="88"/>
      <c r="BO52" s="89"/>
      <c r="BP52" s="11"/>
      <c r="BQ52" s="196"/>
      <c r="BR52" s="464"/>
      <c r="BS52" s="464"/>
      <c r="BT52" s="464"/>
      <c r="BU52" s="464"/>
      <c r="BV52" s="464"/>
      <c r="BW52" s="464"/>
      <c r="BX52" s="464"/>
      <c r="BY52" s="464"/>
      <c r="BZ52" s="464"/>
      <c r="CA52" s="464"/>
      <c r="CB52" s="464"/>
      <c r="CC52" s="464"/>
      <c r="CD52" s="464"/>
      <c r="CE52" s="464"/>
    </row>
    <row r="53" spans="1:83" ht="15" customHeight="1">
      <c r="A53" s="223"/>
      <c r="B53" s="351"/>
      <c r="C53" s="2"/>
      <c r="D53" s="220" t="s">
        <v>144</v>
      </c>
      <c r="E53" s="128">
        <v>13</v>
      </c>
      <c r="F53" s="129">
        <v>9</v>
      </c>
      <c r="G53" s="219">
        <f t="shared" si="41"/>
        <v>4</v>
      </c>
      <c r="H53" s="125">
        <v>1</v>
      </c>
      <c r="I53" s="31"/>
      <c r="J53" s="126"/>
      <c r="K53" s="126"/>
      <c r="L53" s="126"/>
      <c r="M53" s="126"/>
      <c r="N53" s="126"/>
      <c r="O53" s="127"/>
      <c r="P53" s="11"/>
      <c r="Q53" s="220" t="s">
        <v>172</v>
      </c>
      <c r="R53" s="128">
        <v>26</v>
      </c>
      <c r="S53" s="129">
        <v>23</v>
      </c>
      <c r="T53" s="219">
        <f t="shared" si="42"/>
        <v>3</v>
      </c>
      <c r="U53" s="125">
        <v>2</v>
      </c>
      <c r="V53" s="31"/>
      <c r="W53" s="130"/>
      <c r="X53" s="130"/>
      <c r="Y53" s="130"/>
      <c r="Z53" s="130"/>
      <c r="AA53" s="130"/>
      <c r="AB53" s="131"/>
      <c r="AC53" s="11"/>
      <c r="AD53" s="220" t="s">
        <v>159</v>
      </c>
      <c r="AE53" s="128">
        <v>35</v>
      </c>
      <c r="AF53" s="129">
        <v>26</v>
      </c>
      <c r="AG53" s="219">
        <f t="shared" si="43"/>
        <v>9</v>
      </c>
      <c r="AH53" s="125">
        <v>2</v>
      </c>
      <c r="AI53" s="31"/>
      <c r="AJ53" s="88"/>
      <c r="AK53" s="88"/>
      <c r="AL53" s="88"/>
      <c r="AM53" s="88"/>
      <c r="AN53" s="88"/>
      <c r="AO53" s="89"/>
      <c r="AP53" s="11"/>
      <c r="AQ53" s="220" t="s">
        <v>143</v>
      </c>
      <c r="AR53" s="128">
        <v>49</v>
      </c>
      <c r="AS53" s="129">
        <v>41</v>
      </c>
      <c r="AT53" s="219">
        <f t="shared" si="44"/>
        <v>8</v>
      </c>
      <c r="AU53" s="125">
        <v>3</v>
      </c>
      <c r="AV53" s="31"/>
      <c r="AW53" s="88"/>
      <c r="AX53" s="88"/>
      <c r="AY53" s="88"/>
      <c r="AZ53" s="88"/>
      <c r="BA53" s="88"/>
      <c r="BB53" s="89"/>
      <c r="BC53" s="11">
        <v>11</v>
      </c>
      <c r="BD53" s="220" t="s">
        <v>174</v>
      </c>
      <c r="BE53" s="128">
        <v>49</v>
      </c>
      <c r="BF53" s="129">
        <v>34</v>
      </c>
      <c r="BG53" s="219">
        <f t="shared" si="45"/>
        <v>15</v>
      </c>
      <c r="BH53" s="125">
        <v>3</v>
      </c>
      <c r="BI53" s="288"/>
      <c r="BJ53" s="88"/>
      <c r="BK53" s="88"/>
      <c r="BL53" s="88"/>
      <c r="BM53" s="88"/>
      <c r="BN53" s="88"/>
      <c r="BO53" s="89"/>
      <c r="BP53" s="11"/>
      <c r="BQ53" s="196"/>
      <c r="BR53" s="464"/>
      <c r="BS53" s="464"/>
      <c r="BT53" s="464"/>
      <c r="BU53" s="464"/>
      <c r="BV53" s="464"/>
      <c r="BW53" s="464"/>
      <c r="BX53" s="464"/>
      <c r="BY53" s="464"/>
      <c r="BZ53" s="464"/>
      <c r="CA53" s="464"/>
      <c r="CB53" s="464"/>
      <c r="CC53" s="464"/>
      <c r="CD53" s="464"/>
      <c r="CE53" s="464"/>
    </row>
    <row r="54" spans="1:83" ht="15" customHeight="1">
      <c r="A54" s="223"/>
      <c r="B54" s="351"/>
      <c r="C54" s="2"/>
      <c r="D54" s="220" t="s">
        <v>149</v>
      </c>
      <c r="E54" s="128">
        <v>13</v>
      </c>
      <c r="F54" s="129">
        <v>9</v>
      </c>
      <c r="G54" s="219">
        <f t="shared" si="41"/>
        <v>4</v>
      </c>
      <c r="H54" s="125">
        <v>1</v>
      </c>
      <c r="I54" s="31"/>
      <c r="J54" s="126"/>
      <c r="K54" s="126"/>
      <c r="L54" s="126"/>
      <c r="M54" s="126"/>
      <c r="N54" s="126"/>
      <c r="O54" s="127"/>
      <c r="P54" s="11"/>
      <c r="Q54" s="220" t="s">
        <v>168</v>
      </c>
      <c r="R54" s="128">
        <v>25</v>
      </c>
      <c r="S54" s="129">
        <v>16</v>
      </c>
      <c r="T54" s="219">
        <f t="shared" si="42"/>
        <v>9</v>
      </c>
      <c r="U54" s="125">
        <v>1</v>
      </c>
      <c r="V54" s="31"/>
      <c r="W54" s="130"/>
      <c r="X54" s="130"/>
      <c r="Y54" s="130"/>
      <c r="Z54" s="130"/>
      <c r="AA54" s="130"/>
      <c r="AB54" s="131"/>
      <c r="AC54" s="11"/>
      <c r="AD54" s="220" t="s">
        <v>166</v>
      </c>
      <c r="AE54" s="128">
        <v>30</v>
      </c>
      <c r="AF54" s="129">
        <v>21</v>
      </c>
      <c r="AG54" s="219">
        <f t="shared" si="43"/>
        <v>9</v>
      </c>
      <c r="AH54" s="125">
        <v>2</v>
      </c>
      <c r="AI54" s="31"/>
      <c r="AJ54" s="88"/>
      <c r="AK54" s="88"/>
      <c r="AL54" s="88"/>
      <c r="AM54" s="88"/>
      <c r="AN54" s="88"/>
      <c r="AO54" s="89"/>
      <c r="AP54" s="11"/>
      <c r="AQ54" s="220" t="s">
        <v>171</v>
      </c>
      <c r="AR54" s="128">
        <v>44</v>
      </c>
      <c r="AS54" s="129">
        <v>39</v>
      </c>
      <c r="AT54" s="219">
        <f t="shared" si="44"/>
        <v>5</v>
      </c>
      <c r="AU54" s="125">
        <v>3</v>
      </c>
      <c r="AV54" s="31"/>
      <c r="AW54" s="88"/>
      <c r="AX54" s="88"/>
      <c r="AY54" s="88"/>
      <c r="AZ54" s="88"/>
      <c r="BA54" s="88"/>
      <c r="BB54" s="89"/>
      <c r="BC54" s="11">
        <v>12</v>
      </c>
      <c r="BD54" s="220" t="s">
        <v>159</v>
      </c>
      <c r="BE54" s="128">
        <v>55</v>
      </c>
      <c r="BF54" s="129">
        <v>41</v>
      </c>
      <c r="BG54" s="219">
        <f t="shared" si="45"/>
        <v>14</v>
      </c>
      <c r="BH54" s="125">
        <v>3</v>
      </c>
      <c r="BI54" s="288"/>
      <c r="BJ54" s="88"/>
      <c r="BK54" s="88"/>
      <c r="BL54" s="88"/>
      <c r="BM54" s="88"/>
      <c r="BN54" s="88"/>
      <c r="BO54" s="89"/>
      <c r="BP54" s="11"/>
      <c r="BQ54" s="196"/>
      <c r="BR54" s="464"/>
      <c r="BS54" s="464"/>
      <c r="BT54" s="464"/>
      <c r="BU54" s="464"/>
      <c r="BV54" s="464"/>
      <c r="BW54" s="464"/>
      <c r="BX54" s="464"/>
      <c r="BY54" s="464"/>
      <c r="BZ54" s="464"/>
      <c r="CA54" s="464"/>
      <c r="CB54" s="464"/>
      <c r="CC54" s="464"/>
      <c r="CD54" s="464"/>
      <c r="CE54" s="464"/>
    </row>
    <row r="55" spans="1:83" ht="15" customHeight="1">
      <c r="A55" s="223"/>
      <c r="B55" s="351"/>
      <c r="C55" s="2"/>
      <c r="D55" s="220" t="s">
        <v>152</v>
      </c>
      <c r="E55" s="128">
        <v>13</v>
      </c>
      <c r="F55" s="129">
        <v>10</v>
      </c>
      <c r="G55" s="219">
        <f t="shared" si="41"/>
        <v>3</v>
      </c>
      <c r="H55" s="125">
        <v>1</v>
      </c>
      <c r="I55" s="31"/>
      <c r="J55" s="126"/>
      <c r="K55" s="126"/>
      <c r="L55" s="126"/>
      <c r="M55" s="126"/>
      <c r="N55" s="126"/>
      <c r="O55" s="127"/>
      <c r="P55" s="11"/>
      <c r="Q55" s="220" t="s">
        <v>42</v>
      </c>
      <c r="R55" s="128">
        <v>24</v>
      </c>
      <c r="S55" s="129">
        <v>16</v>
      </c>
      <c r="T55" s="219">
        <f t="shared" si="42"/>
        <v>8</v>
      </c>
      <c r="U55" s="125">
        <v>1</v>
      </c>
      <c r="V55" s="31"/>
      <c r="W55" s="130"/>
      <c r="X55" s="130"/>
      <c r="Y55" s="130"/>
      <c r="Z55" s="130"/>
      <c r="AA55" s="130"/>
      <c r="AB55" s="131"/>
      <c r="AC55" s="11"/>
      <c r="AD55" s="220" t="s">
        <v>174</v>
      </c>
      <c r="AE55" s="128">
        <v>24</v>
      </c>
      <c r="AF55" s="129">
        <v>17</v>
      </c>
      <c r="AG55" s="219">
        <f t="shared" si="43"/>
        <v>7</v>
      </c>
      <c r="AH55" s="125">
        <v>2</v>
      </c>
      <c r="AI55" s="31"/>
      <c r="AJ55" s="88"/>
      <c r="AK55" s="88"/>
      <c r="AL55" s="88"/>
      <c r="AM55" s="88"/>
      <c r="AN55" s="88"/>
      <c r="AO55" s="89"/>
      <c r="AP55" s="11"/>
      <c r="AQ55" s="220" t="s">
        <v>168</v>
      </c>
      <c r="AR55" s="128">
        <v>50</v>
      </c>
      <c r="AS55" s="129">
        <v>32</v>
      </c>
      <c r="AT55" s="219">
        <f t="shared" si="44"/>
        <v>18</v>
      </c>
      <c r="AU55" s="125">
        <v>2</v>
      </c>
      <c r="AV55" s="31"/>
      <c r="AW55" s="88"/>
      <c r="AX55" s="88"/>
      <c r="AY55" s="88"/>
      <c r="AZ55" s="88"/>
      <c r="BA55" s="88"/>
      <c r="BB55" s="89"/>
      <c r="BC55" s="11">
        <v>13</v>
      </c>
      <c r="BD55" s="220" t="s">
        <v>152</v>
      </c>
      <c r="BE55" s="128">
        <v>53</v>
      </c>
      <c r="BF55" s="129">
        <v>41</v>
      </c>
      <c r="BG55" s="219">
        <f t="shared" si="45"/>
        <v>12</v>
      </c>
      <c r="BH55" s="125">
        <v>3</v>
      </c>
      <c r="BI55" s="288"/>
      <c r="BJ55" s="88"/>
      <c r="BK55" s="88"/>
      <c r="BL55" s="88"/>
      <c r="BM55" s="88"/>
      <c r="BN55" s="88"/>
      <c r="BO55" s="89"/>
      <c r="BP55" s="11"/>
      <c r="BQ55" s="196"/>
      <c r="BR55" s="464"/>
      <c r="BS55" s="464"/>
      <c r="BT55" s="464"/>
      <c r="BU55" s="464"/>
      <c r="BV55" s="464"/>
      <c r="BW55" s="464"/>
      <c r="BX55" s="464"/>
      <c r="BY55" s="464"/>
      <c r="BZ55" s="464"/>
      <c r="CA55" s="464"/>
      <c r="CB55" s="464"/>
      <c r="CC55" s="464"/>
      <c r="CD55" s="464"/>
      <c r="CE55" s="464"/>
    </row>
    <row r="56" spans="1:83" ht="15" customHeight="1">
      <c r="A56" s="223"/>
      <c r="B56" s="351"/>
      <c r="C56" s="2"/>
      <c r="D56" s="220" t="s">
        <v>143</v>
      </c>
      <c r="E56" s="128">
        <v>13</v>
      </c>
      <c r="F56" s="129">
        <v>11</v>
      </c>
      <c r="G56" s="219">
        <f t="shared" si="41"/>
        <v>2</v>
      </c>
      <c r="H56" s="125">
        <v>1</v>
      </c>
      <c r="I56" s="31"/>
      <c r="J56" s="126"/>
      <c r="K56" s="126"/>
      <c r="L56" s="126"/>
      <c r="M56" s="126"/>
      <c r="N56" s="126"/>
      <c r="O56" s="127"/>
      <c r="P56" s="11"/>
      <c r="Q56" s="220" t="s">
        <v>147</v>
      </c>
      <c r="R56" s="128">
        <v>25</v>
      </c>
      <c r="S56" s="129">
        <v>18</v>
      </c>
      <c r="T56" s="219">
        <f t="shared" si="42"/>
        <v>7</v>
      </c>
      <c r="U56" s="125">
        <v>1</v>
      </c>
      <c r="V56" s="31"/>
      <c r="W56" s="130"/>
      <c r="X56" s="130"/>
      <c r="Y56" s="130"/>
      <c r="Z56" s="130"/>
      <c r="AA56" s="130"/>
      <c r="AB56" s="131"/>
      <c r="AC56" s="11"/>
      <c r="AD56" s="220" t="s">
        <v>68</v>
      </c>
      <c r="AE56" s="128">
        <v>33</v>
      </c>
      <c r="AF56" s="129">
        <v>27</v>
      </c>
      <c r="AG56" s="219">
        <f t="shared" si="43"/>
        <v>6</v>
      </c>
      <c r="AH56" s="125">
        <v>2</v>
      </c>
      <c r="AI56" s="31"/>
      <c r="AJ56" s="88"/>
      <c r="AK56" s="88"/>
      <c r="AL56" s="88"/>
      <c r="AM56" s="88"/>
      <c r="AN56" s="88"/>
      <c r="AO56" s="89"/>
      <c r="AP56" s="11"/>
      <c r="AQ56" s="220" t="s">
        <v>42</v>
      </c>
      <c r="AR56" s="128">
        <v>48</v>
      </c>
      <c r="AS56" s="129">
        <v>30</v>
      </c>
      <c r="AT56" s="219">
        <f t="shared" si="44"/>
        <v>18</v>
      </c>
      <c r="AU56" s="125">
        <v>2</v>
      </c>
      <c r="AV56" s="31"/>
      <c r="AW56" s="88"/>
      <c r="AX56" s="88"/>
      <c r="AY56" s="88"/>
      <c r="AZ56" s="88"/>
      <c r="BA56" s="88"/>
      <c r="BB56" s="89"/>
      <c r="BC56" s="11">
        <v>14</v>
      </c>
      <c r="BD56" s="220" t="s">
        <v>166</v>
      </c>
      <c r="BE56" s="128">
        <v>45</v>
      </c>
      <c r="BF56" s="129">
        <v>34</v>
      </c>
      <c r="BG56" s="219">
        <f t="shared" si="45"/>
        <v>11</v>
      </c>
      <c r="BH56" s="125">
        <v>3</v>
      </c>
      <c r="BI56" s="288"/>
      <c r="BJ56" s="88"/>
      <c r="BK56" s="88"/>
      <c r="BL56" s="88"/>
      <c r="BM56" s="88"/>
      <c r="BN56" s="88"/>
      <c r="BO56" s="89"/>
      <c r="BP56" s="11"/>
      <c r="BQ56" s="196"/>
      <c r="BR56" s="464"/>
      <c r="BS56" s="464"/>
      <c r="BT56" s="464"/>
      <c r="BU56" s="464"/>
      <c r="BV56" s="464"/>
      <c r="BW56" s="464"/>
      <c r="BX56" s="464"/>
      <c r="BY56" s="464"/>
      <c r="BZ56" s="464"/>
      <c r="CA56" s="464"/>
      <c r="CB56" s="464"/>
      <c r="CC56" s="464"/>
      <c r="CD56" s="464"/>
      <c r="CE56" s="464"/>
    </row>
    <row r="57" spans="1:83" ht="15" customHeight="1">
      <c r="A57" s="223"/>
      <c r="B57" s="351"/>
      <c r="C57" s="2"/>
      <c r="D57" s="220" t="s">
        <v>148</v>
      </c>
      <c r="E57" s="128">
        <v>13</v>
      </c>
      <c r="F57" s="129">
        <v>11</v>
      </c>
      <c r="G57" s="219">
        <f t="shared" si="41"/>
        <v>2</v>
      </c>
      <c r="H57" s="125">
        <v>1</v>
      </c>
      <c r="I57" s="31"/>
      <c r="J57" s="126"/>
      <c r="K57" s="126"/>
      <c r="L57" s="126"/>
      <c r="M57" s="126"/>
      <c r="N57" s="126"/>
      <c r="O57" s="127"/>
      <c r="P57" s="11"/>
      <c r="Q57" s="220" t="s">
        <v>137</v>
      </c>
      <c r="R57" s="128">
        <v>19</v>
      </c>
      <c r="S57" s="129">
        <v>15</v>
      </c>
      <c r="T57" s="219">
        <f t="shared" si="42"/>
        <v>4</v>
      </c>
      <c r="U57" s="125">
        <v>1</v>
      </c>
      <c r="V57" s="31"/>
      <c r="W57" s="130"/>
      <c r="X57" s="130"/>
      <c r="Y57" s="130"/>
      <c r="Z57" s="130"/>
      <c r="AA57" s="130"/>
      <c r="AB57" s="131"/>
      <c r="AC57" s="11"/>
      <c r="AD57" s="220" t="s">
        <v>136</v>
      </c>
      <c r="AE57" s="128">
        <v>28</v>
      </c>
      <c r="AF57" s="129">
        <v>23</v>
      </c>
      <c r="AG57" s="219">
        <f t="shared" si="43"/>
        <v>5</v>
      </c>
      <c r="AH57" s="125">
        <v>2</v>
      </c>
      <c r="AI57" s="31"/>
      <c r="AJ57" s="88"/>
      <c r="AK57" s="88"/>
      <c r="AL57" s="88"/>
      <c r="AM57" s="88"/>
      <c r="AN57" s="88"/>
      <c r="AO57" s="89"/>
      <c r="AP57" s="11"/>
      <c r="AQ57" s="220" t="s">
        <v>137</v>
      </c>
      <c r="AR57" s="128">
        <v>40</v>
      </c>
      <c r="AS57" s="129">
        <v>28</v>
      </c>
      <c r="AT57" s="219">
        <f t="shared" si="44"/>
        <v>12</v>
      </c>
      <c r="AU57" s="125">
        <v>2</v>
      </c>
      <c r="AV57" s="31"/>
      <c r="AW57" s="88"/>
      <c r="AX57" s="88"/>
      <c r="AY57" s="88"/>
      <c r="AZ57" s="88"/>
      <c r="BA57" s="88"/>
      <c r="BB57" s="89"/>
      <c r="BC57" s="11">
        <v>15</v>
      </c>
      <c r="BD57" s="220" t="s">
        <v>157</v>
      </c>
      <c r="BE57" s="128">
        <v>57</v>
      </c>
      <c r="BF57" s="129">
        <v>51</v>
      </c>
      <c r="BG57" s="219">
        <f t="shared" si="45"/>
        <v>6</v>
      </c>
      <c r="BH57" s="125">
        <v>3</v>
      </c>
      <c r="BI57" s="288"/>
      <c r="BJ57" s="88"/>
      <c r="BK57" s="88"/>
      <c r="BL57" s="88"/>
      <c r="BM57" s="88"/>
      <c r="BN57" s="88"/>
      <c r="BO57" s="89"/>
      <c r="BP57" s="11"/>
      <c r="BQ57" s="196"/>
      <c r="BR57" s="464"/>
      <c r="BS57" s="464"/>
      <c r="BT57" s="464"/>
      <c r="BU57" s="464"/>
      <c r="BV57" s="464"/>
      <c r="BW57" s="464"/>
      <c r="BX57" s="464"/>
      <c r="BY57" s="464"/>
      <c r="BZ57" s="464"/>
      <c r="CA57" s="464"/>
      <c r="CB57" s="464"/>
      <c r="CC57" s="464"/>
      <c r="CD57" s="464"/>
      <c r="CE57" s="464"/>
    </row>
    <row r="58" spans="1:83" ht="15" customHeight="1">
      <c r="A58" s="223"/>
      <c r="B58" s="351"/>
      <c r="C58" s="2"/>
      <c r="D58" s="220" t="s">
        <v>146</v>
      </c>
      <c r="E58" s="128">
        <v>13</v>
      </c>
      <c r="F58" s="129">
        <v>12</v>
      </c>
      <c r="G58" s="219">
        <f t="shared" si="41"/>
        <v>1</v>
      </c>
      <c r="H58" s="125">
        <v>1</v>
      </c>
      <c r="I58" s="31"/>
      <c r="J58" s="126"/>
      <c r="K58" s="126"/>
      <c r="L58" s="126"/>
      <c r="M58" s="126"/>
      <c r="N58" s="126"/>
      <c r="O58" s="127"/>
      <c r="P58" s="11"/>
      <c r="Q58" s="220" t="s">
        <v>159</v>
      </c>
      <c r="R58" s="128">
        <v>22</v>
      </c>
      <c r="S58" s="129">
        <v>18</v>
      </c>
      <c r="T58" s="219">
        <f t="shared" si="42"/>
        <v>4</v>
      </c>
      <c r="U58" s="125">
        <v>1</v>
      </c>
      <c r="V58" s="31"/>
      <c r="W58" s="130"/>
      <c r="X58" s="130"/>
      <c r="Y58" s="130"/>
      <c r="Z58" s="130"/>
      <c r="AA58" s="130"/>
      <c r="AB58" s="131"/>
      <c r="AC58" s="11"/>
      <c r="AD58" s="220" t="s">
        <v>146</v>
      </c>
      <c r="AE58" s="128">
        <v>35</v>
      </c>
      <c r="AF58" s="129">
        <v>33</v>
      </c>
      <c r="AG58" s="219">
        <f t="shared" si="43"/>
        <v>2</v>
      </c>
      <c r="AH58" s="125">
        <v>2</v>
      </c>
      <c r="AI58" s="31"/>
      <c r="AJ58" s="88"/>
      <c r="AK58" s="88"/>
      <c r="AL58" s="88"/>
      <c r="AM58" s="88"/>
      <c r="AN58" s="88"/>
      <c r="AO58" s="89"/>
      <c r="AP58" s="11"/>
      <c r="AQ58" s="220" t="s">
        <v>169</v>
      </c>
      <c r="AR58" s="128">
        <v>39</v>
      </c>
      <c r="AS58" s="129">
        <v>37</v>
      </c>
      <c r="AT58" s="219">
        <f t="shared" si="44"/>
        <v>2</v>
      </c>
      <c r="AU58" s="125">
        <v>2</v>
      </c>
      <c r="AV58" s="31"/>
      <c r="AW58" s="88"/>
      <c r="AX58" s="88"/>
      <c r="AY58" s="88"/>
      <c r="AZ58" s="88"/>
      <c r="BA58" s="88"/>
      <c r="BB58" s="89"/>
      <c r="BC58" s="11">
        <v>16</v>
      </c>
      <c r="BD58" s="220" t="s">
        <v>146</v>
      </c>
      <c r="BE58" s="128">
        <v>56</v>
      </c>
      <c r="BF58" s="129">
        <v>54</v>
      </c>
      <c r="BG58" s="219">
        <f t="shared" si="45"/>
        <v>2</v>
      </c>
      <c r="BH58" s="125">
        <v>3</v>
      </c>
      <c r="BI58" s="288"/>
      <c r="BJ58" s="88"/>
      <c r="BK58" s="88"/>
      <c r="BL58" s="88"/>
      <c r="BM58" s="88"/>
      <c r="BN58" s="88"/>
      <c r="BO58" s="89"/>
      <c r="BP58" s="11"/>
      <c r="BQ58" s="196"/>
      <c r="BR58" s="464"/>
      <c r="BS58" s="464"/>
      <c r="BT58" s="464"/>
      <c r="BU58" s="464"/>
      <c r="BV58" s="464"/>
      <c r="BW58" s="464"/>
      <c r="BX58" s="464"/>
      <c r="BY58" s="464"/>
      <c r="BZ58" s="464"/>
      <c r="CA58" s="464"/>
      <c r="CB58" s="464"/>
      <c r="CC58" s="464"/>
      <c r="CD58" s="464"/>
      <c r="CE58" s="464"/>
    </row>
    <row r="59" spans="1:83" ht="15" customHeight="1">
      <c r="A59" s="223"/>
      <c r="B59" s="351"/>
      <c r="C59" s="2"/>
      <c r="D59" s="220" t="s">
        <v>154</v>
      </c>
      <c r="E59" s="128">
        <v>13</v>
      </c>
      <c r="F59" s="129">
        <v>12</v>
      </c>
      <c r="G59" s="219">
        <f t="shared" si="41"/>
        <v>1</v>
      </c>
      <c r="H59" s="125">
        <v>1</v>
      </c>
      <c r="I59" s="31"/>
      <c r="J59" s="126"/>
      <c r="K59" s="126"/>
      <c r="L59" s="126"/>
      <c r="M59" s="126"/>
      <c r="N59" s="126"/>
      <c r="O59" s="127"/>
      <c r="P59" s="11"/>
      <c r="Q59" s="220" t="s">
        <v>139</v>
      </c>
      <c r="R59" s="128">
        <v>23</v>
      </c>
      <c r="S59" s="129">
        <v>19</v>
      </c>
      <c r="T59" s="219">
        <f t="shared" si="42"/>
        <v>4</v>
      </c>
      <c r="U59" s="125">
        <v>1</v>
      </c>
      <c r="V59" s="31"/>
      <c r="W59" s="130"/>
      <c r="X59" s="130"/>
      <c r="Y59" s="130"/>
      <c r="Z59" s="130"/>
      <c r="AA59" s="130"/>
      <c r="AB59" s="131"/>
      <c r="AC59" s="11"/>
      <c r="AD59" s="220" t="s">
        <v>167</v>
      </c>
      <c r="AE59" s="128">
        <v>33</v>
      </c>
      <c r="AF59" s="129">
        <v>32</v>
      </c>
      <c r="AG59" s="219">
        <f t="shared" si="43"/>
        <v>1</v>
      </c>
      <c r="AH59" s="125">
        <v>2</v>
      </c>
      <c r="AI59" s="31"/>
      <c r="AJ59" s="88"/>
      <c r="AK59" s="88"/>
      <c r="AL59" s="88"/>
      <c r="AM59" s="88"/>
      <c r="AN59" s="88"/>
      <c r="AO59" s="89"/>
      <c r="AP59" s="11"/>
      <c r="AQ59" s="220" t="s">
        <v>150</v>
      </c>
      <c r="AR59" s="128">
        <v>35</v>
      </c>
      <c r="AS59" s="129">
        <v>35</v>
      </c>
      <c r="AT59" s="219">
        <f t="shared" si="44"/>
        <v>0</v>
      </c>
      <c r="AU59" s="125">
        <v>2</v>
      </c>
      <c r="AV59" s="31"/>
      <c r="AW59" s="88"/>
      <c r="AX59" s="88"/>
      <c r="AY59" s="88"/>
      <c r="AZ59" s="88"/>
      <c r="BA59" s="88"/>
      <c r="BB59" s="89"/>
      <c r="BC59" s="11">
        <v>17</v>
      </c>
      <c r="BD59" s="220" t="s">
        <v>167</v>
      </c>
      <c r="BE59" s="128">
        <v>51</v>
      </c>
      <c r="BF59" s="129">
        <v>52</v>
      </c>
      <c r="BG59" s="219">
        <f t="shared" si="45"/>
        <v>-1</v>
      </c>
      <c r="BH59" s="125">
        <v>3</v>
      </c>
      <c r="BI59" s="288"/>
      <c r="BJ59" s="88"/>
      <c r="BK59" s="88"/>
      <c r="BL59" s="88"/>
      <c r="BM59" s="88"/>
      <c r="BN59" s="88"/>
      <c r="BO59" s="89"/>
      <c r="BP59" s="11"/>
      <c r="BQ59" s="196"/>
      <c r="BR59" s="464"/>
      <c r="BS59" s="464"/>
      <c r="BT59" s="464"/>
      <c r="BU59" s="464"/>
      <c r="BV59" s="464"/>
      <c r="BW59" s="464"/>
      <c r="BX59" s="464"/>
      <c r="BY59" s="464"/>
      <c r="BZ59" s="464"/>
      <c r="CA59" s="464"/>
      <c r="CB59" s="464"/>
      <c r="CC59" s="464"/>
      <c r="CD59" s="464"/>
      <c r="CE59" s="464"/>
    </row>
    <row r="60" spans="1:83" ht="15.75">
      <c r="A60" s="223"/>
      <c r="B60" s="351"/>
      <c r="C60" s="2"/>
      <c r="D60" s="220" t="s">
        <v>167</v>
      </c>
      <c r="E60" s="128">
        <v>13</v>
      </c>
      <c r="F60" s="129">
        <v>12</v>
      </c>
      <c r="G60" s="219">
        <f t="shared" si="41"/>
        <v>1</v>
      </c>
      <c r="H60" s="125">
        <v>1</v>
      </c>
      <c r="I60" s="31"/>
      <c r="J60" s="126"/>
      <c r="K60" s="126"/>
      <c r="L60" s="126"/>
      <c r="M60" s="126"/>
      <c r="N60" s="126"/>
      <c r="O60" s="127"/>
      <c r="P60" s="11"/>
      <c r="Q60" s="220" t="s">
        <v>152</v>
      </c>
      <c r="R60" s="128">
        <v>25</v>
      </c>
      <c r="S60" s="129">
        <v>23</v>
      </c>
      <c r="T60" s="219">
        <f t="shared" si="42"/>
        <v>2</v>
      </c>
      <c r="U60" s="125">
        <v>1</v>
      </c>
      <c r="V60" s="31"/>
      <c r="W60" s="130"/>
      <c r="X60" s="130"/>
      <c r="Y60" s="130"/>
      <c r="Z60" s="130"/>
      <c r="AA60" s="130"/>
      <c r="AB60" s="131"/>
      <c r="AC60" s="11"/>
      <c r="AD60" s="220" t="s">
        <v>143</v>
      </c>
      <c r="AE60" s="128">
        <v>36</v>
      </c>
      <c r="AF60" s="129">
        <v>36</v>
      </c>
      <c r="AG60" s="219">
        <f t="shared" si="43"/>
        <v>0</v>
      </c>
      <c r="AH60" s="125">
        <v>2</v>
      </c>
      <c r="AI60" s="31"/>
      <c r="AJ60" s="88"/>
      <c r="AK60" s="88"/>
      <c r="AL60" s="88"/>
      <c r="AM60" s="88"/>
      <c r="AN60" s="88"/>
      <c r="AO60" s="89"/>
      <c r="AP60" s="11"/>
      <c r="AQ60" s="220" t="s">
        <v>166</v>
      </c>
      <c r="AR60" s="128">
        <v>32</v>
      </c>
      <c r="AS60" s="129">
        <v>34</v>
      </c>
      <c r="AT60" s="219">
        <f t="shared" si="44"/>
        <v>-2</v>
      </c>
      <c r="AU60" s="125">
        <v>2</v>
      </c>
      <c r="AV60" s="31"/>
      <c r="AW60" s="88"/>
      <c r="AX60" s="88"/>
      <c r="AY60" s="88"/>
      <c r="AZ60" s="88"/>
      <c r="BA60" s="88"/>
      <c r="BB60" s="89"/>
      <c r="BC60" s="11">
        <v>18</v>
      </c>
      <c r="BD60" s="220" t="s">
        <v>171</v>
      </c>
      <c r="BE60" s="128">
        <v>50</v>
      </c>
      <c r="BF60" s="129">
        <v>52</v>
      </c>
      <c r="BG60" s="219">
        <f t="shared" si="45"/>
        <v>-2</v>
      </c>
      <c r="BH60" s="125">
        <v>3</v>
      </c>
      <c r="BI60" s="288"/>
      <c r="BJ60" s="88"/>
      <c r="BK60" s="88"/>
      <c r="BL60" s="88"/>
      <c r="BM60" s="88"/>
      <c r="BN60" s="88"/>
      <c r="BO60" s="89"/>
      <c r="BP60" s="11"/>
      <c r="BQ60" s="196"/>
      <c r="BR60" s="464"/>
      <c r="BS60" s="464"/>
      <c r="BT60" s="464"/>
      <c r="BU60" s="464"/>
      <c r="BV60" s="464"/>
      <c r="BW60" s="464"/>
      <c r="BX60" s="464"/>
      <c r="BY60" s="464"/>
      <c r="BZ60" s="464"/>
      <c r="CA60" s="464"/>
      <c r="CB60" s="464"/>
      <c r="CC60" s="464"/>
      <c r="CD60" s="464"/>
      <c r="CE60" s="464"/>
    </row>
    <row r="61" spans="1:83" ht="15.75">
      <c r="A61" s="223"/>
      <c r="B61" s="351"/>
      <c r="C61" s="2"/>
      <c r="D61" s="220" t="s">
        <v>172</v>
      </c>
      <c r="E61" s="128">
        <v>13</v>
      </c>
      <c r="F61" s="129">
        <v>12</v>
      </c>
      <c r="G61" s="219">
        <f t="shared" si="41"/>
        <v>1</v>
      </c>
      <c r="H61" s="125">
        <v>1</v>
      </c>
      <c r="I61" s="31"/>
      <c r="J61" s="126"/>
      <c r="K61" s="126"/>
      <c r="L61" s="126"/>
      <c r="M61" s="126"/>
      <c r="N61" s="126"/>
      <c r="O61" s="127"/>
      <c r="P61" s="11"/>
      <c r="Q61" s="220" t="s">
        <v>151</v>
      </c>
      <c r="R61" s="128">
        <v>23</v>
      </c>
      <c r="S61" s="129">
        <v>21</v>
      </c>
      <c r="T61" s="219">
        <f t="shared" si="42"/>
        <v>2</v>
      </c>
      <c r="U61" s="125">
        <v>1</v>
      </c>
      <c r="V61" s="31"/>
      <c r="W61" s="130"/>
      <c r="X61" s="130"/>
      <c r="Y61" s="130"/>
      <c r="Z61" s="130"/>
      <c r="AA61" s="130"/>
      <c r="AB61" s="131"/>
      <c r="AC61" s="11"/>
      <c r="AD61" s="220" t="s">
        <v>149</v>
      </c>
      <c r="AE61" s="128">
        <v>21</v>
      </c>
      <c r="AF61" s="129">
        <v>22</v>
      </c>
      <c r="AG61" s="219">
        <f t="shared" si="43"/>
        <v>-1</v>
      </c>
      <c r="AH61" s="125">
        <v>2</v>
      </c>
      <c r="AI61" s="31"/>
      <c r="AJ61" s="88"/>
      <c r="AK61" s="88"/>
      <c r="AL61" s="88"/>
      <c r="AM61" s="88"/>
      <c r="AN61" s="88"/>
      <c r="AO61" s="89"/>
      <c r="AP61" s="11"/>
      <c r="AQ61" s="220" t="s">
        <v>68</v>
      </c>
      <c r="AR61" s="128">
        <v>37</v>
      </c>
      <c r="AS61" s="129">
        <v>40</v>
      </c>
      <c r="AT61" s="219">
        <f t="shared" si="44"/>
        <v>-3</v>
      </c>
      <c r="AU61" s="125">
        <v>2</v>
      </c>
      <c r="AV61" s="31"/>
      <c r="AW61" s="88"/>
      <c r="AX61" s="88"/>
      <c r="AY61" s="88"/>
      <c r="AZ61" s="88"/>
      <c r="BA61" s="88"/>
      <c r="BB61" s="89"/>
      <c r="BC61" s="11">
        <v>19</v>
      </c>
      <c r="BD61" s="220" t="s">
        <v>151</v>
      </c>
      <c r="BE61" s="128">
        <v>51</v>
      </c>
      <c r="BF61" s="129">
        <v>53</v>
      </c>
      <c r="BG61" s="219">
        <f t="shared" si="45"/>
        <v>-2</v>
      </c>
      <c r="BH61" s="125">
        <v>3</v>
      </c>
      <c r="BI61" s="288"/>
      <c r="BJ61" s="88"/>
      <c r="BK61" s="88"/>
      <c r="BL61" s="88"/>
      <c r="BM61" s="88"/>
      <c r="BN61" s="88"/>
      <c r="BO61" s="89"/>
      <c r="BP61" s="2"/>
      <c r="BQ61" s="196"/>
      <c r="BR61" s="464"/>
      <c r="BS61" s="464"/>
      <c r="BT61" s="464"/>
      <c r="BU61" s="464"/>
      <c r="BV61" s="464"/>
      <c r="BW61" s="464"/>
      <c r="BX61" s="464"/>
      <c r="BY61" s="464"/>
      <c r="BZ61" s="464"/>
      <c r="CA61" s="464"/>
      <c r="CB61" s="464"/>
      <c r="CC61" s="464"/>
      <c r="CD61" s="464"/>
      <c r="CE61" s="464"/>
    </row>
    <row r="62" spans="1:83" ht="15.75">
      <c r="A62" s="223"/>
      <c r="B62" s="351"/>
      <c r="C62" s="2"/>
      <c r="D62" s="220" t="s">
        <v>174</v>
      </c>
      <c r="E62" s="128">
        <v>0</v>
      </c>
      <c r="F62" s="129">
        <v>0</v>
      </c>
      <c r="G62" s="219">
        <f t="shared" si="41"/>
        <v>0</v>
      </c>
      <c r="H62" s="125">
        <v>1</v>
      </c>
      <c r="I62" s="31"/>
      <c r="J62" s="126"/>
      <c r="K62" s="126"/>
      <c r="L62" s="126"/>
      <c r="M62" s="126"/>
      <c r="N62" s="126"/>
      <c r="O62" s="127"/>
      <c r="P62" s="11"/>
      <c r="Q62" s="220" t="s">
        <v>150</v>
      </c>
      <c r="R62" s="128">
        <v>22</v>
      </c>
      <c r="S62" s="129">
        <v>20</v>
      </c>
      <c r="T62" s="219">
        <f t="shared" si="42"/>
        <v>2</v>
      </c>
      <c r="U62" s="125">
        <v>1</v>
      </c>
      <c r="V62" s="31"/>
      <c r="W62" s="130"/>
      <c r="X62" s="130"/>
      <c r="Y62" s="130"/>
      <c r="Z62" s="130"/>
      <c r="AA62" s="130"/>
      <c r="AB62" s="131"/>
      <c r="AC62" s="11"/>
      <c r="AD62" s="220" t="s">
        <v>140</v>
      </c>
      <c r="AE62" s="128">
        <v>30</v>
      </c>
      <c r="AF62" s="129">
        <v>32</v>
      </c>
      <c r="AG62" s="219">
        <f t="shared" si="43"/>
        <v>-2</v>
      </c>
      <c r="AH62" s="125">
        <v>2</v>
      </c>
      <c r="AI62" s="31"/>
      <c r="AJ62" s="88"/>
      <c r="AK62" s="88"/>
      <c r="AL62" s="88"/>
      <c r="AM62" s="88"/>
      <c r="AN62" s="88"/>
      <c r="AO62" s="89"/>
      <c r="AP62" s="11"/>
      <c r="AQ62" s="220" t="s">
        <v>146</v>
      </c>
      <c r="AR62" s="128">
        <v>43</v>
      </c>
      <c r="AS62" s="129">
        <v>46</v>
      </c>
      <c r="AT62" s="219">
        <f t="shared" si="44"/>
        <v>-3</v>
      </c>
      <c r="AU62" s="125">
        <v>2</v>
      </c>
      <c r="AV62" s="31"/>
      <c r="AW62" s="88"/>
      <c r="AX62" s="88"/>
      <c r="AY62" s="88"/>
      <c r="AZ62" s="88"/>
      <c r="BA62" s="88"/>
      <c r="BB62" s="89"/>
      <c r="BC62" s="11">
        <v>20</v>
      </c>
      <c r="BD62" s="220" t="s">
        <v>140</v>
      </c>
      <c r="BE62" s="128">
        <v>43</v>
      </c>
      <c r="BF62" s="129">
        <v>53</v>
      </c>
      <c r="BG62" s="219">
        <f t="shared" si="45"/>
        <v>-10</v>
      </c>
      <c r="BH62" s="125">
        <v>3</v>
      </c>
      <c r="BI62" s="288"/>
      <c r="BJ62" s="88"/>
      <c r="BK62" s="88"/>
      <c r="BL62" s="88"/>
      <c r="BM62" s="88"/>
      <c r="BN62" s="88"/>
      <c r="BO62" s="89"/>
      <c r="BP62" s="2"/>
      <c r="BQ62" s="196"/>
      <c r="BR62" s="464"/>
      <c r="BS62" s="464"/>
      <c r="BT62" s="464"/>
      <c r="BU62" s="464"/>
      <c r="BV62" s="464"/>
      <c r="BW62" s="464"/>
      <c r="BX62" s="464"/>
      <c r="BY62" s="464"/>
      <c r="BZ62" s="464"/>
      <c r="CA62" s="464"/>
      <c r="CB62" s="464"/>
      <c r="CC62" s="464"/>
      <c r="CD62" s="464"/>
      <c r="CE62" s="464"/>
    </row>
    <row r="63" spans="1:83" ht="15.75">
      <c r="A63" s="223"/>
      <c r="B63" s="351"/>
      <c r="C63" s="2"/>
      <c r="D63" s="220" t="s">
        <v>147</v>
      </c>
      <c r="E63" s="128">
        <v>12</v>
      </c>
      <c r="F63" s="129">
        <v>13</v>
      </c>
      <c r="G63" s="219">
        <f t="shared" si="41"/>
        <v>-1</v>
      </c>
      <c r="H63" s="125">
        <v>0</v>
      </c>
      <c r="I63" s="31"/>
      <c r="J63" s="126"/>
      <c r="K63" s="126"/>
      <c r="L63" s="126"/>
      <c r="M63" s="126"/>
      <c r="N63" s="126"/>
      <c r="O63" s="127"/>
      <c r="P63" s="11"/>
      <c r="Q63" s="220" t="s">
        <v>166</v>
      </c>
      <c r="R63" s="128">
        <v>17</v>
      </c>
      <c r="S63" s="129">
        <v>16</v>
      </c>
      <c r="T63" s="219">
        <f t="shared" si="42"/>
        <v>1</v>
      </c>
      <c r="U63" s="125">
        <v>1</v>
      </c>
      <c r="V63" s="31"/>
      <c r="W63" s="130"/>
      <c r="X63" s="130"/>
      <c r="Y63" s="130"/>
      <c r="Z63" s="130"/>
      <c r="AA63" s="130"/>
      <c r="AB63" s="131"/>
      <c r="AC63" s="11"/>
      <c r="AD63" s="220" t="s">
        <v>171</v>
      </c>
      <c r="AE63" s="128">
        <v>31</v>
      </c>
      <c r="AF63" s="129">
        <v>35</v>
      </c>
      <c r="AG63" s="219">
        <f t="shared" si="43"/>
        <v>-4</v>
      </c>
      <c r="AH63" s="125">
        <v>2</v>
      </c>
      <c r="AI63" s="31"/>
      <c r="AJ63" s="88"/>
      <c r="AK63" s="88"/>
      <c r="AL63" s="88"/>
      <c r="AM63" s="88"/>
      <c r="AN63" s="88"/>
      <c r="AO63" s="89"/>
      <c r="AP63" s="11"/>
      <c r="AQ63" s="220" t="s">
        <v>161</v>
      </c>
      <c r="AR63" s="128">
        <v>38</v>
      </c>
      <c r="AS63" s="129">
        <v>41</v>
      </c>
      <c r="AT63" s="219">
        <f t="shared" si="44"/>
        <v>-3</v>
      </c>
      <c r="AU63" s="125">
        <v>2</v>
      </c>
      <c r="AV63" s="31"/>
      <c r="AW63" s="88"/>
      <c r="AX63" s="88"/>
      <c r="AY63" s="88"/>
      <c r="AZ63" s="88"/>
      <c r="BA63" s="88"/>
      <c r="BB63" s="89"/>
      <c r="BC63" s="11">
        <v>21</v>
      </c>
      <c r="BD63" s="220" t="s">
        <v>168</v>
      </c>
      <c r="BE63" s="128">
        <v>53</v>
      </c>
      <c r="BF63" s="129">
        <v>45</v>
      </c>
      <c r="BG63" s="219">
        <f t="shared" si="45"/>
        <v>8</v>
      </c>
      <c r="BH63" s="125">
        <v>2</v>
      </c>
      <c r="BI63" s="288"/>
      <c r="BJ63" s="88"/>
      <c r="BK63" s="88"/>
      <c r="BL63" s="88"/>
      <c r="BM63" s="88"/>
      <c r="BN63" s="88"/>
      <c r="BO63" s="89"/>
      <c r="BP63" s="2"/>
      <c r="BQ63" s="196"/>
      <c r="BR63" s="464"/>
      <c r="BS63" s="464"/>
      <c r="BT63" s="464"/>
      <c r="BU63" s="464"/>
      <c r="BV63" s="464"/>
      <c r="BW63" s="464"/>
      <c r="BX63" s="464"/>
      <c r="BY63" s="464"/>
      <c r="BZ63" s="464"/>
      <c r="CA63" s="464"/>
      <c r="CB63" s="464"/>
      <c r="CC63" s="464"/>
      <c r="CD63" s="464"/>
      <c r="CE63" s="464"/>
    </row>
    <row r="64" spans="1:83" ht="15.75">
      <c r="A64" s="223"/>
      <c r="B64" s="351"/>
      <c r="C64" s="2"/>
      <c r="D64" s="220" t="s">
        <v>153</v>
      </c>
      <c r="E64" s="128">
        <v>12</v>
      </c>
      <c r="F64" s="129">
        <v>13</v>
      </c>
      <c r="G64" s="219">
        <f t="shared" si="41"/>
        <v>-1</v>
      </c>
      <c r="H64" s="125">
        <v>0</v>
      </c>
      <c r="I64" s="31"/>
      <c r="J64" s="126"/>
      <c r="K64" s="126"/>
      <c r="L64" s="126"/>
      <c r="M64" s="126"/>
      <c r="N64" s="126"/>
      <c r="O64" s="127"/>
      <c r="P64" s="11"/>
      <c r="Q64" s="220" t="s">
        <v>161</v>
      </c>
      <c r="R64" s="128">
        <v>20</v>
      </c>
      <c r="S64" s="129">
        <v>20</v>
      </c>
      <c r="T64" s="219">
        <f t="shared" si="42"/>
        <v>0</v>
      </c>
      <c r="U64" s="125">
        <v>1</v>
      </c>
      <c r="V64" s="31"/>
      <c r="W64" s="130"/>
      <c r="X64" s="130"/>
      <c r="Y64" s="130"/>
      <c r="Z64" s="130"/>
      <c r="AA64" s="130"/>
      <c r="AB64" s="131"/>
      <c r="AC64" s="11"/>
      <c r="AD64" s="220" t="s">
        <v>172</v>
      </c>
      <c r="AE64" s="128">
        <v>29</v>
      </c>
      <c r="AF64" s="129">
        <v>36</v>
      </c>
      <c r="AG64" s="219">
        <f t="shared" si="43"/>
        <v>-7</v>
      </c>
      <c r="AH64" s="125">
        <v>2</v>
      </c>
      <c r="AI64" s="31"/>
      <c r="AJ64" s="88"/>
      <c r="AK64" s="88"/>
      <c r="AL64" s="88"/>
      <c r="AM64" s="88"/>
      <c r="AN64" s="88"/>
      <c r="AO64" s="89"/>
      <c r="AP64" s="11"/>
      <c r="AQ64" s="220" t="s">
        <v>151</v>
      </c>
      <c r="AR64" s="128">
        <v>38</v>
      </c>
      <c r="AS64" s="129">
        <v>41</v>
      </c>
      <c r="AT64" s="219">
        <f t="shared" si="44"/>
        <v>-3</v>
      </c>
      <c r="AU64" s="125">
        <v>2</v>
      </c>
      <c r="AV64" s="31"/>
      <c r="AW64" s="88"/>
      <c r="AX64" s="88"/>
      <c r="AY64" s="88"/>
      <c r="AZ64" s="88"/>
      <c r="BA64" s="88"/>
      <c r="BB64" s="89"/>
      <c r="BC64" s="11">
        <v>22</v>
      </c>
      <c r="BD64" s="220" t="s">
        <v>161</v>
      </c>
      <c r="BE64" s="128">
        <v>50</v>
      </c>
      <c r="BF64" s="129">
        <v>54</v>
      </c>
      <c r="BG64" s="219">
        <f t="shared" si="45"/>
        <v>-4</v>
      </c>
      <c r="BH64" s="125">
        <v>2</v>
      </c>
      <c r="BI64" s="288"/>
      <c r="BJ64" s="88"/>
      <c r="BK64" s="88"/>
      <c r="BL64" s="88"/>
      <c r="BM64" s="88"/>
      <c r="BN64" s="88"/>
      <c r="BO64" s="89"/>
      <c r="BP64" s="2"/>
      <c r="BQ64" s="196"/>
      <c r="BR64" s="464"/>
      <c r="BS64" s="464"/>
      <c r="BT64" s="464"/>
      <c r="BU64" s="464"/>
      <c r="BV64" s="464"/>
      <c r="BW64" s="464"/>
      <c r="BX64" s="464"/>
      <c r="BY64" s="464"/>
      <c r="BZ64" s="464"/>
      <c r="CA64" s="464"/>
      <c r="CB64" s="464"/>
      <c r="CC64" s="464"/>
      <c r="CD64" s="464"/>
      <c r="CE64" s="464"/>
    </row>
    <row r="65" spans="1:83" ht="15.75">
      <c r="A65" s="223"/>
      <c r="B65" s="351"/>
      <c r="C65" s="2"/>
      <c r="D65" s="220" t="s">
        <v>168</v>
      </c>
      <c r="E65" s="128">
        <v>12</v>
      </c>
      <c r="F65" s="129">
        <v>13</v>
      </c>
      <c r="G65" s="219">
        <f t="shared" si="41"/>
        <v>-1</v>
      </c>
      <c r="H65" s="125">
        <v>0</v>
      </c>
      <c r="I65" s="31"/>
      <c r="J65" s="126"/>
      <c r="K65" s="126"/>
      <c r="L65" s="126"/>
      <c r="M65" s="126"/>
      <c r="N65" s="126"/>
      <c r="O65" s="127"/>
      <c r="P65" s="11"/>
      <c r="Q65" s="220" t="s">
        <v>174</v>
      </c>
      <c r="R65" s="128">
        <v>11</v>
      </c>
      <c r="S65" s="129">
        <v>13</v>
      </c>
      <c r="T65" s="219">
        <f t="shared" si="42"/>
        <v>-2</v>
      </c>
      <c r="U65" s="125">
        <v>1</v>
      </c>
      <c r="V65" s="31"/>
      <c r="W65" s="130"/>
      <c r="X65" s="130"/>
      <c r="Y65" s="130"/>
      <c r="Z65" s="130"/>
      <c r="AA65" s="130"/>
      <c r="AB65" s="131"/>
      <c r="AC65" s="11"/>
      <c r="AD65" s="220" t="s">
        <v>137</v>
      </c>
      <c r="AE65" s="128">
        <v>27</v>
      </c>
      <c r="AF65" s="129">
        <v>28</v>
      </c>
      <c r="AG65" s="219">
        <f t="shared" si="43"/>
        <v>-1</v>
      </c>
      <c r="AH65" s="125">
        <v>1</v>
      </c>
      <c r="AI65" s="31"/>
      <c r="AJ65" s="88"/>
      <c r="AK65" s="88"/>
      <c r="AL65" s="88"/>
      <c r="AM65" s="88"/>
      <c r="AN65" s="88"/>
      <c r="AO65" s="89"/>
      <c r="AP65" s="11"/>
      <c r="AQ65" s="220" t="s">
        <v>147</v>
      </c>
      <c r="AR65" s="128">
        <v>26</v>
      </c>
      <c r="AS65" s="129">
        <v>31</v>
      </c>
      <c r="AT65" s="219">
        <f t="shared" si="44"/>
        <v>-5</v>
      </c>
      <c r="AU65" s="125">
        <v>2</v>
      </c>
      <c r="AV65" s="31"/>
      <c r="AW65" s="88"/>
      <c r="AX65" s="88"/>
      <c r="AY65" s="88"/>
      <c r="AZ65" s="88"/>
      <c r="BA65" s="88"/>
      <c r="BB65" s="89"/>
      <c r="BC65" s="11">
        <v>23</v>
      </c>
      <c r="BD65" s="220" t="s">
        <v>169</v>
      </c>
      <c r="BE65" s="128">
        <v>42</v>
      </c>
      <c r="BF65" s="129">
        <v>50</v>
      </c>
      <c r="BG65" s="219">
        <f t="shared" si="45"/>
        <v>-8</v>
      </c>
      <c r="BH65" s="125">
        <v>2</v>
      </c>
      <c r="BI65" s="288"/>
      <c r="BJ65" s="88"/>
      <c r="BK65" s="88"/>
      <c r="BL65" s="88"/>
      <c r="BM65" s="88"/>
      <c r="BN65" s="88"/>
      <c r="BO65" s="89"/>
      <c r="BP65" s="2"/>
      <c r="BQ65" s="196"/>
      <c r="BR65" s="464"/>
      <c r="BS65" s="464"/>
      <c r="BT65" s="464"/>
      <c r="BU65" s="464"/>
      <c r="BV65" s="464"/>
      <c r="BW65" s="464"/>
      <c r="BX65" s="464"/>
      <c r="BY65" s="464"/>
      <c r="BZ65" s="464"/>
      <c r="CA65" s="464"/>
      <c r="CB65" s="464"/>
      <c r="CC65" s="464"/>
      <c r="CD65" s="464"/>
      <c r="CE65" s="464"/>
    </row>
    <row r="66" spans="1:83" ht="15.75">
      <c r="A66" s="223"/>
      <c r="B66" s="351"/>
      <c r="C66" s="2"/>
      <c r="D66" s="220" t="s">
        <v>173</v>
      </c>
      <c r="E66" s="128">
        <v>12</v>
      </c>
      <c r="F66" s="129">
        <v>13</v>
      </c>
      <c r="G66" s="219">
        <f t="shared" si="41"/>
        <v>-1</v>
      </c>
      <c r="H66" s="125">
        <v>0</v>
      </c>
      <c r="I66" s="31"/>
      <c r="J66" s="126"/>
      <c r="K66" s="126"/>
      <c r="L66" s="126"/>
      <c r="M66" s="126"/>
      <c r="N66" s="126"/>
      <c r="O66" s="127"/>
      <c r="P66" s="11"/>
      <c r="Q66" s="220" t="s">
        <v>158</v>
      </c>
      <c r="R66" s="128">
        <v>21</v>
      </c>
      <c r="S66" s="129">
        <v>23</v>
      </c>
      <c r="T66" s="219">
        <f t="shared" si="42"/>
        <v>-2</v>
      </c>
      <c r="U66" s="125">
        <v>1</v>
      </c>
      <c r="V66" s="31"/>
      <c r="W66" s="130"/>
      <c r="X66" s="130"/>
      <c r="Y66" s="130"/>
      <c r="Z66" s="130"/>
      <c r="AA66" s="130"/>
      <c r="AB66" s="131"/>
      <c r="AC66" s="11"/>
      <c r="AD66" s="220" t="s">
        <v>139</v>
      </c>
      <c r="AE66" s="128">
        <v>28</v>
      </c>
      <c r="AF66" s="129">
        <v>32</v>
      </c>
      <c r="AG66" s="219">
        <f t="shared" si="43"/>
        <v>-4</v>
      </c>
      <c r="AH66" s="125">
        <v>1</v>
      </c>
      <c r="AI66" s="31"/>
      <c r="AJ66" s="88"/>
      <c r="AK66" s="88"/>
      <c r="AL66" s="88"/>
      <c r="AM66" s="88"/>
      <c r="AN66" s="88"/>
      <c r="AO66" s="89"/>
      <c r="AP66" s="11"/>
      <c r="AQ66" s="220" t="s">
        <v>167</v>
      </c>
      <c r="AR66" s="128">
        <v>38</v>
      </c>
      <c r="AS66" s="129">
        <v>45</v>
      </c>
      <c r="AT66" s="219">
        <f t="shared" si="44"/>
        <v>-7</v>
      </c>
      <c r="AU66" s="125">
        <v>2</v>
      </c>
      <c r="AV66" s="31"/>
      <c r="AW66" s="88"/>
      <c r="AX66" s="88"/>
      <c r="AY66" s="88"/>
      <c r="AZ66" s="88"/>
      <c r="BA66" s="88"/>
      <c r="BB66" s="89"/>
      <c r="BC66" s="11">
        <v>24</v>
      </c>
      <c r="BD66" s="220" t="s">
        <v>68</v>
      </c>
      <c r="BE66" s="128">
        <v>45</v>
      </c>
      <c r="BF66" s="129">
        <v>53</v>
      </c>
      <c r="BG66" s="219">
        <f t="shared" si="45"/>
        <v>-8</v>
      </c>
      <c r="BH66" s="125">
        <v>2</v>
      </c>
      <c r="BI66" s="288"/>
      <c r="BJ66" s="88"/>
      <c r="BK66" s="88"/>
      <c r="BL66" s="88"/>
      <c r="BM66" s="88"/>
      <c r="BN66" s="88"/>
      <c r="BO66" s="89"/>
      <c r="BP66" s="2"/>
      <c r="BQ66" s="196"/>
      <c r="BR66" s="464"/>
      <c r="BS66" s="464"/>
      <c r="BT66" s="464"/>
      <c r="BU66" s="464"/>
      <c r="BV66" s="464"/>
      <c r="BW66" s="464"/>
      <c r="BX66" s="464"/>
      <c r="BY66" s="464"/>
      <c r="BZ66" s="464"/>
      <c r="CA66" s="464"/>
      <c r="CB66" s="464"/>
      <c r="CC66" s="464"/>
      <c r="CD66" s="464"/>
      <c r="CE66" s="464"/>
    </row>
    <row r="67" spans="1:83" ht="15.75">
      <c r="A67" s="223"/>
      <c r="B67" s="351"/>
      <c r="C67" s="2"/>
      <c r="D67" s="220" t="s">
        <v>142</v>
      </c>
      <c r="E67" s="128">
        <v>11</v>
      </c>
      <c r="F67" s="129">
        <v>13</v>
      </c>
      <c r="G67" s="219">
        <f t="shared" si="41"/>
        <v>-2</v>
      </c>
      <c r="H67" s="125">
        <v>0</v>
      </c>
      <c r="I67" s="31"/>
      <c r="J67" s="126"/>
      <c r="K67" s="126"/>
      <c r="L67" s="126"/>
      <c r="M67" s="126"/>
      <c r="N67" s="126"/>
      <c r="O67" s="127"/>
      <c r="P67" s="11"/>
      <c r="Q67" s="220" t="s">
        <v>146</v>
      </c>
      <c r="R67" s="128">
        <v>22</v>
      </c>
      <c r="S67" s="129">
        <v>25</v>
      </c>
      <c r="T67" s="219">
        <f t="shared" si="42"/>
        <v>-3</v>
      </c>
      <c r="U67" s="125">
        <v>1</v>
      </c>
      <c r="V67" s="31"/>
      <c r="W67" s="130"/>
      <c r="X67" s="130"/>
      <c r="Y67" s="130"/>
      <c r="Z67" s="130"/>
      <c r="AA67" s="130"/>
      <c r="AB67" s="131"/>
      <c r="AC67" s="11"/>
      <c r="AD67" s="220" t="s">
        <v>161</v>
      </c>
      <c r="AE67" s="128">
        <v>25</v>
      </c>
      <c r="AF67" s="129">
        <v>33</v>
      </c>
      <c r="AG67" s="219">
        <f t="shared" si="43"/>
        <v>-8</v>
      </c>
      <c r="AH67" s="125">
        <v>1</v>
      </c>
      <c r="AI67" s="31"/>
      <c r="AJ67" s="88"/>
      <c r="AK67" s="88"/>
      <c r="AL67" s="88"/>
      <c r="AM67" s="88"/>
      <c r="AN67" s="88"/>
      <c r="AO67" s="89"/>
      <c r="AP67" s="11"/>
      <c r="AQ67" s="220" t="s">
        <v>140</v>
      </c>
      <c r="AR67" s="128">
        <v>30</v>
      </c>
      <c r="AS67" s="129">
        <v>45</v>
      </c>
      <c r="AT67" s="219">
        <f t="shared" si="44"/>
        <v>-15</v>
      </c>
      <c r="AU67" s="125">
        <v>2</v>
      </c>
      <c r="AV67" s="31"/>
      <c r="AW67" s="88"/>
      <c r="AX67" s="88"/>
      <c r="AY67" s="88"/>
      <c r="AZ67" s="88"/>
      <c r="BA67" s="88"/>
      <c r="BB67" s="89"/>
      <c r="BC67" s="11">
        <v>25</v>
      </c>
      <c r="BD67" s="220" t="s">
        <v>147</v>
      </c>
      <c r="BE67" s="128">
        <v>33</v>
      </c>
      <c r="BF67" s="129">
        <v>44</v>
      </c>
      <c r="BG67" s="219">
        <f t="shared" si="45"/>
        <v>-11</v>
      </c>
      <c r="BH67" s="125">
        <v>2</v>
      </c>
      <c r="BI67" s="288"/>
      <c r="BJ67" s="88"/>
      <c r="BK67" s="88"/>
      <c r="BL67" s="88"/>
      <c r="BM67" s="88"/>
      <c r="BN67" s="88"/>
      <c r="BO67" s="89"/>
      <c r="BP67" s="2"/>
      <c r="BQ67" s="196"/>
      <c r="BR67" s="464"/>
      <c r="BS67" s="464"/>
      <c r="BT67" s="464"/>
      <c r="BU67" s="464"/>
      <c r="BV67" s="464"/>
      <c r="BW67" s="464"/>
      <c r="BX67" s="464"/>
      <c r="BY67" s="464"/>
      <c r="BZ67" s="464"/>
      <c r="CA67" s="464"/>
      <c r="CB67" s="464"/>
      <c r="CC67" s="464"/>
      <c r="CD67" s="464"/>
      <c r="CE67" s="464"/>
    </row>
    <row r="68" spans="1:83" ht="15.75">
      <c r="A68" s="223"/>
      <c r="B68" s="351"/>
      <c r="C68" s="2"/>
      <c r="D68" s="220" t="s">
        <v>42</v>
      </c>
      <c r="E68" s="128">
        <v>11</v>
      </c>
      <c r="F68" s="129">
        <v>13</v>
      </c>
      <c r="G68" s="219">
        <f t="shared" si="41"/>
        <v>-2</v>
      </c>
      <c r="H68" s="125">
        <v>0</v>
      </c>
      <c r="I68" s="31"/>
      <c r="J68" s="126"/>
      <c r="K68" s="126"/>
      <c r="L68" s="126"/>
      <c r="M68" s="126"/>
      <c r="N68" s="126"/>
      <c r="O68" s="127"/>
      <c r="P68" s="11"/>
      <c r="Q68" s="220" t="s">
        <v>141</v>
      </c>
      <c r="R68" s="128">
        <v>16</v>
      </c>
      <c r="S68" s="129">
        <v>19</v>
      </c>
      <c r="T68" s="219">
        <f t="shared" si="42"/>
        <v>-3</v>
      </c>
      <c r="U68" s="125">
        <v>1</v>
      </c>
      <c r="V68" s="31"/>
      <c r="W68" s="130"/>
      <c r="X68" s="130"/>
      <c r="Y68" s="130"/>
      <c r="Z68" s="130"/>
      <c r="AA68" s="130"/>
      <c r="AB68" s="131"/>
      <c r="AC68" s="11"/>
      <c r="AD68" s="220" t="s">
        <v>141</v>
      </c>
      <c r="AE68" s="128">
        <v>24</v>
      </c>
      <c r="AF68" s="129">
        <v>32</v>
      </c>
      <c r="AG68" s="219">
        <f t="shared" si="43"/>
        <v>-8</v>
      </c>
      <c r="AH68" s="125">
        <v>1</v>
      </c>
      <c r="AI68" s="31"/>
      <c r="AJ68" s="88"/>
      <c r="AK68" s="88"/>
      <c r="AL68" s="88"/>
      <c r="AM68" s="88"/>
      <c r="AN68" s="88"/>
      <c r="AO68" s="89"/>
      <c r="AP68" s="11"/>
      <c r="AQ68" s="220" t="s">
        <v>172</v>
      </c>
      <c r="AR68" s="128">
        <v>33</v>
      </c>
      <c r="AS68" s="129">
        <v>49</v>
      </c>
      <c r="AT68" s="219">
        <f t="shared" si="44"/>
        <v>-16</v>
      </c>
      <c r="AU68" s="125">
        <v>2</v>
      </c>
      <c r="AV68" s="31"/>
      <c r="AW68" s="88"/>
      <c r="AX68" s="88"/>
      <c r="AY68" s="88"/>
      <c r="AZ68" s="88"/>
      <c r="BA68" s="88"/>
      <c r="BB68" s="89"/>
      <c r="BC68" s="11">
        <v>26</v>
      </c>
      <c r="BD68" s="220" t="s">
        <v>150</v>
      </c>
      <c r="BE68" s="128">
        <v>35</v>
      </c>
      <c r="BF68" s="129">
        <v>48</v>
      </c>
      <c r="BG68" s="219">
        <f t="shared" si="45"/>
        <v>-13</v>
      </c>
      <c r="BH68" s="125">
        <v>2</v>
      </c>
      <c r="BI68" s="288"/>
      <c r="BJ68" s="88"/>
      <c r="BK68" s="88"/>
      <c r="BL68" s="88"/>
      <c r="BM68" s="88"/>
      <c r="BN68" s="88"/>
      <c r="BO68" s="89"/>
      <c r="BP68" s="2"/>
      <c r="BQ68" s="196"/>
      <c r="BR68" s="464"/>
      <c r="BS68" s="464"/>
      <c r="BT68" s="464"/>
      <c r="BU68" s="464"/>
      <c r="BV68" s="464"/>
      <c r="BW68" s="464"/>
      <c r="BX68" s="464"/>
      <c r="BY68" s="464"/>
      <c r="BZ68" s="464"/>
      <c r="CA68" s="464"/>
      <c r="CB68" s="464"/>
      <c r="CC68" s="464"/>
      <c r="CD68" s="464"/>
      <c r="CE68" s="464"/>
    </row>
    <row r="69" spans="1:83" ht="15.75">
      <c r="A69" s="223"/>
      <c r="B69" s="351"/>
      <c r="C69" s="2"/>
      <c r="D69" s="220" t="s">
        <v>151</v>
      </c>
      <c r="E69" s="128">
        <v>10</v>
      </c>
      <c r="F69" s="129">
        <v>13</v>
      </c>
      <c r="G69" s="219">
        <f t="shared" si="41"/>
        <v>-3</v>
      </c>
      <c r="H69" s="125">
        <v>0</v>
      </c>
      <c r="I69" s="31"/>
      <c r="J69" s="126"/>
      <c r="K69" s="126"/>
      <c r="L69" s="126"/>
      <c r="M69" s="126"/>
      <c r="N69" s="126"/>
      <c r="O69" s="127"/>
      <c r="P69" s="11"/>
      <c r="Q69" s="220" t="s">
        <v>136</v>
      </c>
      <c r="R69" s="128">
        <v>15</v>
      </c>
      <c r="S69" s="129">
        <v>18</v>
      </c>
      <c r="T69" s="219">
        <f t="shared" si="42"/>
        <v>-3</v>
      </c>
      <c r="U69" s="125">
        <v>1</v>
      </c>
      <c r="V69" s="31"/>
      <c r="W69" s="130"/>
      <c r="X69" s="130"/>
      <c r="Y69" s="130"/>
      <c r="Z69" s="130"/>
      <c r="AA69" s="130"/>
      <c r="AB69" s="131"/>
      <c r="AC69" s="11"/>
      <c r="AD69" s="220" t="s">
        <v>151</v>
      </c>
      <c r="AE69" s="128">
        <v>25</v>
      </c>
      <c r="AF69" s="129">
        <v>34</v>
      </c>
      <c r="AG69" s="219">
        <f t="shared" si="43"/>
        <v>-9</v>
      </c>
      <c r="AH69" s="125">
        <v>1</v>
      </c>
      <c r="AI69" s="31"/>
      <c r="AJ69" s="88"/>
      <c r="AK69" s="88"/>
      <c r="AL69" s="88"/>
      <c r="AM69" s="88"/>
      <c r="AN69" s="88"/>
      <c r="AO69" s="89"/>
      <c r="AP69" s="11"/>
      <c r="AQ69" s="220" t="s">
        <v>136</v>
      </c>
      <c r="AR69" s="128">
        <v>41</v>
      </c>
      <c r="AS69" s="129">
        <v>31</v>
      </c>
      <c r="AT69" s="219">
        <f t="shared" si="44"/>
        <v>10</v>
      </c>
      <c r="AU69" s="125">
        <v>3</v>
      </c>
      <c r="AV69" s="31"/>
      <c r="AW69" s="88"/>
      <c r="AX69" s="88"/>
      <c r="AY69" s="88"/>
      <c r="AZ69" s="88"/>
      <c r="BA69" s="88"/>
      <c r="BB69" s="89"/>
      <c r="BC69" s="11">
        <v>27</v>
      </c>
      <c r="BD69" s="220" t="s">
        <v>172</v>
      </c>
      <c r="BE69" s="128">
        <v>41</v>
      </c>
      <c r="BF69" s="129">
        <v>62</v>
      </c>
      <c r="BG69" s="219">
        <f t="shared" si="45"/>
        <v>-21</v>
      </c>
      <c r="BH69" s="125">
        <v>2</v>
      </c>
      <c r="BI69" s="288"/>
      <c r="BJ69" s="88"/>
      <c r="BK69" s="88"/>
      <c r="BL69" s="88"/>
      <c r="BM69" s="88"/>
      <c r="BN69" s="88"/>
      <c r="BO69" s="89"/>
      <c r="BP69" s="2"/>
      <c r="BQ69" s="196"/>
      <c r="BR69" s="464"/>
      <c r="BS69" s="464"/>
      <c r="BT69" s="464"/>
      <c r="BU69" s="464"/>
      <c r="BV69" s="464"/>
      <c r="BW69" s="464"/>
      <c r="BX69" s="464"/>
      <c r="BY69" s="464"/>
      <c r="BZ69" s="464"/>
      <c r="CA69" s="464"/>
      <c r="CB69" s="464"/>
      <c r="CC69" s="464"/>
      <c r="CD69" s="464"/>
      <c r="CE69" s="464"/>
    </row>
    <row r="70" spans="1:83" ht="15.75">
      <c r="A70" s="223"/>
      <c r="B70" s="351"/>
      <c r="C70" s="2"/>
      <c r="D70" s="220" t="s">
        <v>145</v>
      </c>
      <c r="E70" s="128">
        <v>9</v>
      </c>
      <c r="F70" s="129">
        <v>13</v>
      </c>
      <c r="G70" s="219">
        <f t="shared" si="41"/>
        <v>-4</v>
      </c>
      <c r="H70" s="125">
        <v>0</v>
      </c>
      <c r="I70" s="31"/>
      <c r="J70" s="126"/>
      <c r="K70" s="126"/>
      <c r="L70" s="126"/>
      <c r="M70" s="126"/>
      <c r="N70" s="126"/>
      <c r="O70" s="127"/>
      <c r="P70" s="11"/>
      <c r="Q70" s="220" t="s">
        <v>154</v>
      </c>
      <c r="R70" s="128">
        <v>20</v>
      </c>
      <c r="S70" s="129">
        <v>25</v>
      </c>
      <c r="T70" s="219">
        <f t="shared" si="42"/>
        <v>-5</v>
      </c>
      <c r="U70" s="125">
        <v>1</v>
      </c>
      <c r="V70" s="31"/>
      <c r="W70" s="130"/>
      <c r="X70" s="130"/>
      <c r="Y70" s="130"/>
      <c r="Z70" s="130"/>
      <c r="AA70" s="130"/>
      <c r="AB70" s="131"/>
      <c r="AC70" s="11"/>
      <c r="AD70" s="220" t="s">
        <v>158</v>
      </c>
      <c r="AE70" s="128">
        <v>25</v>
      </c>
      <c r="AF70" s="129">
        <v>36</v>
      </c>
      <c r="AG70" s="219">
        <f t="shared" si="43"/>
        <v>-11</v>
      </c>
      <c r="AH70" s="125">
        <v>1</v>
      </c>
      <c r="AI70" s="31"/>
      <c r="AJ70" s="88"/>
      <c r="AK70" s="88"/>
      <c r="AL70" s="88"/>
      <c r="AM70" s="88"/>
      <c r="AN70" s="88"/>
      <c r="AO70" s="89"/>
      <c r="AP70" s="11"/>
      <c r="AQ70" s="220"/>
      <c r="AR70" s="128"/>
      <c r="AS70" s="129"/>
      <c r="AT70" s="219"/>
      <c r="AU70" s="125"/>
      <c r="AV70" s="31"/>
      <c r="AW70" s="88"/>
      <c r="AX70" s="88"/>
      <c r="AY70" s="88"/>
      <c r="AZ70" s="88"/>
      <c r="BA70" s="88"/>
      <c r="BB70" s="89"/>
      <c r="BC70" s="11"/>
      <c r="BD70" s="220"/>
      <c r="BE70" s="128"/>
      <c r="BF70" s="129"/>
      <c r="BG70" s="219">
        <f t="shared" si="45"/>
        <v>0</v>
      </c>
      <c r="BH70" s="125"/>
      <c r="BI70" s="288"/>
      <c r="BJ70" s="88"/>
      <c r="BK70" s="88"/>
      <c r="BL70" s="88"/>
      <c r="BM70" s="88"/>
      <c r="BN70" s="88"/>
      <c r="BO70" s="89"/>
      <c r="BP70" s="2"/>
      <c r="BQ70" s="196"/>
      <c r="BR70" s="464"/>
      <c r="BS70" s="464"/>
      <c r="BT70" s="464"/>
      <c r="BU70" s="464"/>
      <c r="BV70" s="464"/>
      <c r="BW70" s="464"/>
      <c r="BX70" s="464"/>
      <c r="BY70" s="464"/>
      <c r="BZ70" s="464"/>
      <c r="CA70" s="464"/>
      <c r="CB70" s="464"/>
      <c r="CC70" s="464"/>
      <c r="CD70" s="464"/>
      <c r="CE70" s="464"/>
    </row>
    <row r="71" spans="1:83" ht="15.75">
      <c r="A71" s="223"/>
      <c r="B71" s="351"/>
      <c r="C71" s="2"/>
      <c r="D71" s="220" t="s">
        <v>150</v>
      </c>
      <c r="E71" s="128">
        <v>9</v>
      </c>
      <c r="F71" s="129">
        <v>13</v>
      </c>
      <c r="G71" s="219">
        <f t="shared" si="41"/>
        <v>-4</v>
      </c>
      <c r="H71" s="125">
        <v>0</v>
      </c>
      <c r="I71" s="31"/>
      <c r="J71" s="126"/>
      <c r="K71" s="126"/>
      <c r="L71" s="126"/>
      <c r="M71" s="126"/>
      <c r="N71" s="126"/>
      <c r="O71" s="127"/>
      <c r="P71" s="11"/>
      <c r="Q71" s="220" t="s">
        <v>169</v>
      </c>
      <c r="R71" s="128">
        <v>17</v>
      </c>
      <c r="S71" s="129">
        <v>24</v>
      </c>
      <c r="T71" s="219">
        <f t="shared" si="42"/>
        <v>-7</v>
      </c>
      <c r="U71" s="125">
        <v>1</v>
      </c>
      <c r="V71" s="31"/>
      <c r="W71" s="130"/>
      <c r="X71" s="130"/>
      <c r="Y71" s="130"/>
      <c r="Z71" s="130"/>
      <c r="AA71" s="130"/>
      <c r="AB71" s="131"/>
      <c r="AC71" s="11"/>
      <c r="AD71" s="220" t="s">
        <v>169</v>
      </c>
      <c r="AE71" s="128">
        <v>26</v>
      </c>
      <c r="AF71" s="129">
        <v>37</v>
      </c>
      <c r="AG71" s="219">
        <f t="shared" si="43"/>
        <v>-11</v>
      </c>
      <c r="AH71" s="125">
        <v>1</v>
      </c>
      <c r="AI71" s="31"/>
      <c r="AJ71" s="88"/>
      <c r="AK71" s="88"/>
      <c r="AL71" s="88"/>
      <c r="AM71" s="88"/>
      <c r="AN71" s="88"/>
      <c r="AO71" s="89"/>
      <c r="AP71" s="11"/>
      <c r="AQ71" s="385"/>
      <c r="AR71" s="128"/>
      <c r="AS71" s="129"/>
      <c r="AT71" s="219"/>
      <c r="AU71" s="125"/>
      <c r="AV71" s="31"/>
      <c r="AW71" s="88"/>
      <c r="AX71" s="88"/>
      <c r="AY71" s="88"/>
      <c r="AZ71" s="88"/>
      <c r="BA71" s="88"/>
      <c r="BB71" s="89"/>
      <c r="BC71" s="11"/>
      <c r="BD71" s="220"/>
      <c r="BE71" s="128"/>
      <c r="BF71" s="129"/>
      <c r="BG71" s="219">
        <f t="shared" si="45"/>
        <v>0</v>
      </c>
      <c r="BH71" s="125"/>
      <c r="BI71" s="288"/>
      <c r="BJ71" s="88"/>
      <c r="BK71" s="88"/>
      <c r="BL71" s="88"/>
      <c r="BM71" s="88"/>
      <c r="BN71" s="88"/>
      <c r="BO71" s="89"/>
      <c r="BP71" s="2"/>
      <c r="BQ71" s="196"/>
      <c r="BR71" s="464"/>
      <c r="BS71" s="464"/>
      <c r="BT71" s="464"/>
      <c r="BU71" s="464"/>
      <c r="BV71" s="464"/>
      <c r="BW71" s="464"/>
      <c r="BX71" s="464"/>
      <c r="BY71" s="464"/>
      <c r="BZ71" s="464"/>
      <c r="CA71" s="464"/>
      <c r="CB71" s="464"/>
      <c r="CC71" s="464"/>
      <c r="CD71" s="464"/>
      <c r="CE71" s="464"/>
    </row>
    <row r="72" spans="1:83" ht="15.75">
      <c r="A72" s="223"/>
      <c r="B72" s="351"/>
      <c r="C72" s="2"/>
      <c r="D72" s="220" t="s">
        <v>138</v>
      </c>
      <c r="E72" s="128">
        <v>8</v>
      </c>
      <c r="F72" s="129">
        <v>13</v>
      </c>
      <c r="G72" s="219">
        <f t="shared" si="41"/>
        <v>-5</v>
      </c>
      <c r="H72" s="125">
        <v>0</v>
      </c>
      <c r="I72" s="31"/>
      <c r="J72" s="126"/>
      <c r="K72" s="126"/>
      <c r="L72" s="126"/>
      <c r="M72" s="126"/>
      <c r="N72" s="126"/>
      <c r="O72" s="127"/>
      <c r="P72" s="11"/>
      <c r="Q72" s="220" t="s">
        <v>171</v>
      </c>
      <c r="R72" s="128">
        <v>18</v>
      </c>
      <c r="S72" s="129">
        <v>26</v>
      </c>
      <c r="T72" s="219">
        <f t="shared" si="42"/>
        <v>-8</v>
      </c>
      <c r="U72" s="125">
        <v>1</v>
      </c>
      <c r="V72" s="31"/>
      <c r="W72" s="130"/>
      <c r="X72" s="130"/>
      <c r="Y72" s="130"/>
      <c r="Z72" s="130"/>
      <c r="AA72" s="130"/>
      <c r="AB72" s="131"/>
      <c r="AC72" s="11"/>
      <c r="AD72" s="220" t="s">
        <v>154</v>
      </c>
      <c r="AE72" s="128">
        <v>25</v>
      </c>
      <c r="AF72" s="129">
        <v>38</v>
      </c>
      <c r="AG72" s="219">
        <f t="shared" si="43"/>
        <v>-13</v>
      </c>
      <c r="AH72" s="125">
        <v>1</v>
      </c>
      <c r="AI72" s="31"/>
      <c r="AJ72" s="381"/>
      <c r="AK72" s="381"/>
      <c r="AL72" s="381"/>
      <c r="AM72" s="381"/>
      <c r="AN72" s="381"/>
      <c r="AO72" s="89"/>
      <c r="AP72" s="11"/>
      <c r="AQ72" s="385"/>
      <c r="AR72" s="128"/>
      <c r="AS72" s="129"/>
      <c r="AT72" s="219"/>
      <c r="AU72" s="125"/>
      <c r="AV72" s="31"/>
      <c r="AW72" s="88"/>
      <c r="AX72" s="88"/>
      <c r="AY72" s="88"/>
      <c r="AZ72" s="88"/>
      <c r="BA72" s="88"/>
      <c r="BB72" s="89"/>
      <c r="BC72" s="11"/>
      <c r="BD72" s="220"/>
      <c r="BE72" s="128"/>
      <c r="BF72" s="129"/>
      <c r="BG72" s="219">
        <f t="shared" si="45"/>
        <v>0</v>
      </c>
      <c r="BH72" s="125"/>
      <c r="BI72" s="288"/>
      <c r="BJ72" s="88"/>
      <c r="BK72" s="88"/>
      <c r="BL72" s="88"/>
      <c r="BM72" s="88"/>
      <c r="BN72" s="88"/>
      <c r="BO72" s="89"/>
      <c r="BP72" s="2"/>
      <c r="BQ72" s="196"/>
      <c r="BR72" s="464"/>
      <c r="BS72" s="464"/>
      <c r="BT72" s="464"/>
      <c r="BU72" s="464"/>
      <c r="BV72" s="464"/>
      <c r="BW72" s="464"/>
      <c r="BX72" s="464"/>
      <c r="BY72" s="464"/>
      <c r="BZ72" s="464"/>
      <c r="CA72" s="464"/>
      <c r="CB72" s="464"/>
      <c r="CC72" s="464"/>
      <c r="CD72" s="464"/>
      <c r="CE72" s="464"/>
    </row>
    <row r="73" spans="1:83" ht="15.75">
      <c r="A73" s="223"/>
      <c r="B73" s="351"/>
      <c r="C73" s="2"/>
      <c r="D73" s="220" t="s">
        <v>158</v>
      </c>
      <c r="E73" s="128">
        <v>8</v>
      </c>
      <c r="F73" s="129">
        <v>13</v>
      </c>
      <c r="G73" s="219">
        <f t="shared" si="41"/>
        <v>-5</v>
      </c>
      <c r="H73" s="125">
        <v>0</v>
      </c>
      <c r="I73" s="31"/>
      <c r="J73" s="126"/>
      <c r="K73" s="126"/>
      <c r="L73" s="126"/>
      <c r="M73" s="126"/>
      <c r="N73" s="126"/>
      <c r="O73" s="127"/>
      <c r="P73" s="11"/>
      <c r="Q73" s="220" t="s">
        <v>149</v>
      </c>
      <c r="R73" s="128">
        <v>21</v>
      </c>
      <c r="S73" s="129">
        <v>22</v>
      </c>
      <c r="T73" s="219">
        <f t="shared" si="42"/>
        <v>-1</v>
      </c>
      <c r="U73" s="125">
        <v>1</v>
      </c>
      <c r="V73" s="31"/>
      <c r="W73" s="130"/>
      <c r="X73" s="130"/>
      <c r="Y73" s="130"/>
      <c r="Z73" s="130"/>
      <c r="AA73" s="130"/>
      <c r="AB73" s="131"/>
      <c r="AC73" s="11"/>
      <c r="AD73" s="220" t="s">
        <v>147</v>
      </c>
      <c r="AE73" s="128">
        <v>26</v>
      </c>
      <c r="AF73" s="129">
        <v>31</v>
      </c>
      <c r="AG73" s="219">
        <f t="shared" si="43"/>
        <v>-5</v>
      </c>
      <c r="AH73" s="125">
        <v>1</v>
      </c>
      <c r="AI73" s="373"/>
      <c r="AJ73" s="383"/>
      <c r="AK73" s="384"/>
      <c r="AL73" s="384"/>
      <c r="AM73" s="384"/>
      <c r="AN73" s="384"/>
      <c r="AO73" s="89"/>
      <c r="AP73" s="11"/>
      <c r="AQ73" s="385"/>
      <c r="AR73" s="128"/>
      <c r="AS73" s="129"/>
      <c r="AT73" s="219"/>
      <c r="AU73" s="125"/>
      <c r="AV73" s="31"/>
      <c r="AW73" s="88"/>
      <c r="AX73" s="88"/>
      <c r="AY73" s="88"/>
      <c r="AZ73" s="88"/>
      <c r="BA73" s="88"/>
      <c r="BB73" s="89"/>
      <c r="BC73" s="11"/>
      <c r="BD73" s="220"/>
      <c r="BE73" s="128"/>
      <c r="BF73" s="129"/>
      <c r="BG73" s="219">
        <f t="shared" si="45"/>
        <v>0</v>
      </c>
      <c r="BH73" s="125"/>
      <c r="BI73" s="288"/>
      <c r="BJ73" s="88"/>
      <c r="BK73" s="88"/>
      <c r="BL73" s="88"/>
      <c r="BM73" s="88"/>
      <c r="BN73" s="88"/>
      <c r="BO73" s="89"/>
      <c r="BP73" s="2"/>
      <c r="BQ73" s="196"/>
      <c r="BR73" s="464"/>
      <c r="BS73" s="464"/>
      <c r="BT73" s="464"/>
      <c r="BU73" s="464"/>
      <c r="BV73" s="464"/>
      <c r="BW73" s="464"/>
      <c r="BX73" s="464"/>
      <c r="BY73" s="464"/>
      <c r="BZ73" s="464"/>
      <c r="CA73" s="464"/>
      <c r="CB73" s="464"/>
      <c r="CC73" s="464"/>
      <c r="CD73" s="464"/>
      <c r="CE73" s="464"/>
    </row>
    <row r="74" spans="1:83" ht="15.75">
      <c r="A74" s="223"/>
      <c r="B74" s="351"/>
      <c r="C74" s="2"/>
      <c r="D74" s="220" t="s">
        <v>162</v>
      </c>
      <c r="E74" s="128">
        <v>7</v>
      </c>
      <c r="F74" s="129">
        <v>13</v>
      </c>
      <c r="G74" s="219">
        <f t="shared" si="41"/>
        <v>-6</v>
      </c>
      <c r="H74" s="125">
        <v>0</v>
      </c>
      <c r="I74" s="31"/>
      <c r="J74" s="126"/>
      <c r="K74" s="126"/>
      <c r="L74" s="126"/>
      <c r="M74" s="126"/>
      <c r="N74" s="126"/>
      <c r="O74" s="127"/>
      <c r="P74" s="11"/>
      <c r="Q74" s="220" t="s">
        <v>164</v>
      </c>
      <c r="R74" s="128">
        <v>18</v>
      </c>
      <c r="S74" s="129">
        <v>26</v>
      </c>
      <c r="T74" s="219">
        <f t="shared" si="42"/>
        <v>-8</v>
      </c>
      <c r="U74" s="125">
        <v>0</v>
      </c>
      <c r="V74" s="31"/>
      <c r="W74" s="130"/>
      <c r="X74" s="130"/>
      <c r="Y74" s="130"/>
      <c r="Z74" s="130"/>
      <c r="AA74" s="130"/>
      <c r="AB74" s="131"/>
      <c r="AC74" s="11"/>
      <c r="AD74" s="220"/>
      <c r="AE74" s="128"/>
      <c r="AF74" s="129"/>
      <c r="AG74" s="219">
        <f t="shared" si="43"/>
        <v>0</v>
      </c>
      <c r="AH74" s="125"/>
      <c r="AI74" s="31"/>
      <c r="AJ74" s="382"/>
      <c r="AK74" s="382"/>
      <c r="AL74" s="382"/>
      <c r="AM74" s="382"/>
      <c r="AN74" s="382"/>
      <c r="AO74" s="89"/>
      <c r="AP74" s="11"/>
      <c r="AQ74" s="220"/>
      <c r="AR74" s="128"/>
      <c r="AS74" s="129"/>
      <c r="AT74" s="219">
        <f>SUM(AR74-AS74)</f>
        <v>0</v>
      </c>
      <c r="AU74" s="125"/>
      <c r="AV74" s="31"/>
      <c r="AW74" s="88"/>
      <c r="AX74" s="88"/>
      <c r="AY74" s="88"/>
      <c r="AZ74" s="88"/>
      <c r="BA74" s="88"/>
      <c r="BB74" s="89"/>
      <c r="BC74" s="11"/>
      <c r="BD74" s="220"/>
      <c r="BE74" s="128"/>
      <c r="BF74" s="129"/>
      <c r="BG74" s="219">
        <f t="shared" si="45"/>
        <v>0</v>
      </c>
      <c r="BH74" s="125"/>
      <c r="BI74" s="288"/>
      <c r="BJ74" s="88"/>
      <c r="BK74" s="88"/>
      <c r="BL74" s="88"/>
      <c r="BM74" s="88"/>
      <c r="BN74" s="88"/>
      <c r="BO74" s="89"/>
      <c r="BP74" s="2"/>
      <c r="BQ74" s="196"/>
      <c r="BR74" s="464"/>
      <c r="BS74" s="464"/>
      <c r="BT74" s="464"/>
      <c r="BU74" s="464"/>
      <c r="BV74" s="464"/>
      <c r="BW74" s="464"/>
      <c r="BX74" s="464"/>
      <c r="BY74" s="464"/>
      <c r="BZ74" s="464"/>
      <c r="CA74" s="464"/>
      <c r="CB74" s="464"/>
      <c r="CC74" s="464"/>
      <c r="CD74" s="464"/>
      <c r="CE74" s="464"/>
    </row>
    <row r="75" spans="1:83" ht="15.75">
      <c r="A75" s="223"/>
      <c r="B75" s="351"/>
      <c r="C75" s="2"/>
      <c r="D75" s="220" t="s">
        <v>164</v>
      </c>
      <c r="E75" s="128">
        <v>6</v>
      </c>
      <c r="F75" s="129">
        <v>13</v>
      </c>
      <c r="G75" s="219">
        <f t="shared" si="41"/>
        <v>-7</v>
      </c>
      <c r="H75" s="125">
        <v>0</v>
      </c>
      <c r="I75" s="31"/>
      <c r="J75" s="126"/>
      <c r="K75" s="126"/>
      <c r="L75" s="126"/>
      <c r="M75" s="126"/>
      <c r="N75" s="126"/>
      <c r="O75" s="127"/>
      <c r="P75" s="11"/>
      <c r="Q75" s="220" t="s">
        <v>153</v>
      </c>
      <c r="R75" s="128">
        <v>17</v>
      </c>
      <c r="S75" s="129">
        <v>26</v>
      </c>
      <c r="T75" s="219">
        <f t="shared" si="42"/>
        <v>-9</v>
      </c>
      <c r="U75" s="125">
        <v>0</v>
      </c>
      <c r="V75" s="31"/>
      <c r="W75" s="130"/>
      <c r="X75" s="130"/>
      <c r="Y75" s="130"/>
      <c r="Z75" s="130"/>
      <c r="AA75" s="130"/>
      <c r="AB75" s="131"/>
      <c r="AC75" s="11"/>
      <c r="AD75" s="220"/>
      <c r="AE75" s="128"/>
      <c r="AF75" s="129"/>
      <c r="AG75" s="219">
        <f t="shared" si="43"/>
        <v>0</v>
      </c>
      <c r="AH75" s="125"/>
      <c r="AI75" s="31"/>
      <c r="AJ75" s="88"/>
      <c r="AK75" s="88"/>
      <c r="AL75" s="88"/>
      <c r="AM75" s="88"/>
      <c r="AN75" s="88"/>
      <c r="AO75" s="89"/>
      <c r="AP75" s="11"/>
      <c r="AQ75" s="220"/>
      <c r="AR75" s="128"/>
      <c r="AS75" s="129"/>
      <c r="AT75" s="219">
        <f aca="true" t="shared" si="46" ref="AT75:AT83">SUM(AR75-AS75)</f>
        <v>0</v>
      </c>
      <c r="AU75" s="125"/>
      <c r="AV75" s="31"/>
      <c r="AW75" s="88"/>
      <c r="AX75" s="88"/>
      <c r="AY75" s="88"/>
      <c r="AZ75" s="88"/>
      <c r="BA75" s="88"/>
      <c r="BB75" s="89"/>
      <c r="BC75" s="11"/>
      <c r="BD75" s="220"/>
      <c r="BE75" s="128"/>
      <c r="BF75" s="129"/>
      <c r="BG75" s="219">
        <f aca="true" t="shared" si="47" ref="BG75:BG83">SUM(BE75-BF75)</f>
        <v>0</v>
      </c>
      <c r="BH75" s="125"/>
      <c r="BI75" s="288"/>
      <c r="BJ75" s="88"/>
      <c r="BK75" s="88"/>
      <c r="BL75" s="88"/>
      <c r="BM75" s="88"/>
      <c r="BN75" s="88"/>
      <c r="BO75" s="89"/>
      <c r="BP75" s="2"/>
      <c r="BQ75" s="196"/>
      <c r="BR75" s="464"/>
      <c r="BS75" s="464"/>
      <c r="BT75" s="464"/>
      <c r="BU75" s="464"/>
      <c r="BV75" s="464"/>
      <c r="BW75" s="464"/>
      <c r="BX75" s="464"/>
      <c r="BY75" s="464"/>
      <c r="BZ75" s="464"/>
      <c r="CA75" s="464"/>
      <c r="CB75" s="464"/>
      <c r="CC75" s="464"/>
      <c r="CD75" s="464"/>
      <c r="CE75" s="464"/>
    </row>
    <row r="76" spans="1:83" ht="15.75">
      <c r="A76" s="223"/>
      <c r="B76" s="351"/>
      <c r="C76" s="2"/>
      <c r="D76" s="220" t="s">
        <v>171</v>
      </c>
      <c r="E76" s="128">
        <v>5</v>
      </c>
      <c r="F76" s="129">
        <v>13</v>
      </c>
      <c r="G76" s="219">
        <f t="shared" si="41"/>
        <v>-8</v>
      </c>
      <c r="H76" s="125">
        <v>0</v>
      </c>
      <c r="I76" s="31"/>
      <c r="J76" s="126"/>
      <c r="K76" s="126"/>
      <c r="L76" s="126"/>
      <c r="M76" s="126"/>
      <c r="N76" s="126"/>
      <c r="O76" s="127"/>
      <c r="P76" s="11"/>
      <c r="Q76" s="220" t="s">
        <v>145</v>
      </c>
      <c r="R76" s="128">
        <v>17</v>
      </c>
      <c r="S76" s="129">
        <v>26</v>
      </c>
      <c r="T76" s="219">
        <f t="shared" si="42"/>
        <v>-9</v>
      </c>
      <c r="U76" s="125">
        <v>0</v>
      </c>
      <c r="V76" s="31"/>
      <c r="W76" s="130"/>
      <c r="X76" s="130"/>
      <c r="Y76" s="130"/>
      <c r="Z76" s="130"/>
      <c r="AA76" s="130"/>
      <c r="AB76" s="131"/>
      <c r="AC76" s="11"/>
      <c r="AD76" s="220"/>
      <c r="AE76" s="128"/>
      <c r="AF76" s="129"/>
      <c r="AG76" s="219">
        <f aca="true" t="shared" si="48" ref="AG76:AG83">SUM(AE76-AF76)</f>
        <v>0</v>
      </c>
      <c r="AH76" s="125"/>
      <c r="AI76" s="31"/>
      <c r="AJ76" s="88"/>
      <c r="AK76" s="88"/>
      <c r="AL76" s="88"/>
      <c r="AM76" s="88"/>
      <c r="AN76" s="88"/>
      <c r="AO76" s="89"/>
      <c r="AP76" s="11"/>
      <c r="AQ76" s="220"/>
      <c r="AR76" s="128"/>
      <c r="AS76" s="129"/>
      <c r="AT76" s="219">
        <f t="shared" si="46"/>
        <v>0</v>
      </c>
      <c r="AU76" s="125"/>
      <c r="AV76" s="31"/>
      <c r="AW76" s="88"/>
      <c r="AX76" s="88"/>
      <c r="AY76" s="88"/>
      <c r="AZ76" s="88"/>
      <c r="BA76" s="88"/>
      <c r="BB76" s="89"/>
      <c r="BC76" s="11"/>
      <c r="BD76" s="220"/>
      <c r="BE76" s="128"/>
      <c r="BF76" s="129"/>
      <c r="BG76" s="219">
        <f t="shared" si="47"/>
        <v>0</v>
      </c>
      <c r="BH76" s="125"/>
      <c r="BI76" s="288"/>
      <c r="BJ76" s="88"/>
      <c r="BK76" s="88"/>
      <c r="BL76" s="88"/>
      <c r="BM76" s="88"/>
      <c r="BN76" s="88"/>
      <c r="BO76" s="89"/>
      <c r="BP76" s="2"/>
      <c r="BQ76" s="196"/>
      <c r="BR76" s="464"/>
      <c r="BS76" s="464"/>
      <c r="BT76" s="464"/>
      <c r="BU76" s="464"/>
      <c r="BV76" s="464"/>
      <c r="BW76" s="464"/>
      <c r="BX76" s="464"/>
      <c r="BY76" s="464"/>
      <c r="BZ76" s="464"/>
      <c r="CA76" s="464"/>
      <c r="CB76" s="464"/>
      <c r="CC76" s="464"/>
      <c r="CD76" s="464"/>
      <c r="CE76" s="464"/>
    </row>
    <row r="77" spans="1:83" ht="15.75">
      <c r="A77" s="196"/>
      <c r="B77" s="196"/>
      <c r="C77" s="2"/>
      <c r="D77" s="220" t="s">
        <v>160</v>
      </c>
      <c r="E77" s="128">
        <v>4</v>
      </c>
      <c r="F77" s="129">
        <v>13</v>
      </c>
      <c r="G77" s="219">
        <f t="shared" si="41"/>
        <v>-9</v>
      </c>
      <c r="H77" s="125">
        <v>0</v>
      </c>
      <c r="I77" s="31"/>
      <c r="J77" s="126"/>
      <c r="K77" s="126"/>
      <c r="L77" s="126"/>
      <c r="M77" s="126"/>
      <c r="N77" s="126"/>
      <c r="O77" s="127"/>
      <c r="P77" s="11"/>
      <c r="Q77" s="220" t="s">
        <v>162</v>
      </c>
      <c r="R77" s="128">
        <v>17</v>
      </c>
      <c r="S77" s="129">
        <v>26</v>
      </c>
      <c r="T77" s="219">
        <f t="shared" si="42"/>
        <v>-9</v>
      </c>
      <c r="U77" s="125">
        <v>0</v>
      </c>
      <c r="V77" s="31"/>
      <c r="W77" s="130"/>
      <c r="X77" s="130"/>
      <c r="Y77" s="130"/>
      <c r="Z77" s="130"/>
      <c r="AA77" s="130"/>
      <c r="AB77" s="131"/>
      <c r="AC77" s="11"/>
      <c r="AD77" s="220"/>
      <c r="AE77" s="128"/>
      <c r="AF77" s="129"/>
      <c r="AG77" s="219">
        <f t="shared" si="48"/>
        <v>0</v>
      </c>
      <c r="AH77" s="125"/>
      <c r="AI77" s="31"/>
      <c r="AJ77" s="88"/>
      <c r="AK77" s="88"/>
      <c r="AL77" s="88"/>
      <c r="AM77" s="88"/>
      <c r="AN77" s="88"/>
      <c r="AO77" s="89"/>
      <c r="AP77" s="11"/>
      <c r="AQ77" s="220"/>
      <c r="AR77" s="128"/>
      <c r="AS77" s="129"/>
      <c r="AT77" s="219">
        <f t="shared" si="46"/>
        <v>0</v>
      </c>
      <c r="AU77" s="125"/>
      <c r="AV77" s="31"/>
      <c r="AW77" s="88"/>
      <c r="AX77" s="88"/>
      <c r="AY77" s="88"/>
      <c r="AZ77" s="88"/>
      <c r="BA77" s="88"/>
      <c r="BB77" s="89"/>
      <c r="BC77" s="11"/>
      <c r="BD77" s="220"/>
      <c r="BE77" s="128"/>
      <c r="BF77" s="129"/>
      <c r="BG77" s="219">
        <f t="shared" si="47"/>
        <v>0</v>
      </c>
      <c r="BH77" s="125"/>
      <c r="BI77" s="288"/>
      <c r="BJ77" s="88"/>
      <c r="BK77" s="88"/>
      <c r="BL77" s="88"/>
      <c r="BM77" s="88"/>
      <c r="BN77" s="88"/>
      <c r="BO77" s="89"/>
      <c r="BP77" s="2"/>
      <c r="BQ77" s="196"/>
      <c r="BR77" s="464"/>
      <c r="BS77" s="464"/>
      <c r="BT77" s="464"/>
      <c r="BU77" s="464"/>
      <c r="BV77" s="464"/>
      <c r="BW77" s="464"/>
      <c r="BX77" s="464"/>
      <c r="BY77" s="464"/>
      <c r="BZ77" s="464"/>
      <c r="CA77" s="464"/>
      <c r="CB77" s="464"/>
      <c r="CC77" s="464"/>
      <c r="CD77" s="464"/>
      <c r="CE77" s="464"/>
    </row>
    <row r="78" spans="1:83" ht="15.75">
      <c r="A78" s="196"/>
      <c r="B78" s="196"/>
      <c r="C78" s="2"/>
      <c r="D78" s="220" t="s">
        <v>169</v>
      </c>
      <c r="E78" s="128">
        <v>4</v>
      </c>
      <c r="F78" s="129">
        <v>13</v>
      </c>
      <c r="G78" s="219">
        <f t="shared" si="41"/>
        <v>-9</v>
      </c>
      <c r="H78" s="125">
        <v>0</v>
      </c>
      <c r="I78" s="31"/>
      <c r="J78" s="126"/>
      <c r="K78" s="126"/>
      <c r="L78" s="126"/>
      <c r="M78" s="126"/>
      <c r="N78" s="126"/>
      <c r="O78" s="127"/>
      <c r="P78" s="11"/>
      <c r="Q78" s="220" t="s">
        <v>173</v>
      </c>
      <c r="R78" s="128">
        <v>15</v>
      </c>
      <c r="S78" s="129">
        <v>26</v>
      </c>
      <c r="T78" s="219">
        <f t="shared" si="42"/>
        <v>-11</v>
      </c>
      <c r="U78" s="125">
        <v>0</v>
      </c>
      <c r="V78" s="31"/>
      <c r="W78" s="130"/>
      <c r="X78" s="130"/>
      <c r="Y78" s="130"/>
      <c r="Z78" s="130"/>
      <c r="AA78" s="130"/>
      <c r="AB78" s="131"/>
      <c r="AC78" s="11"/>
      <c r="AD78" s="220"/>
      <c r="AE78" s="128"/>
      <c r="AF78" s="129"/>
      <c r="AG78" s="219">
        <f t="shared" si="48"/>
        <v>0</v>
      </c>
      <c r="AH78" s="125"/>
      <c r="AI78" s="31"/>
      <c r="AJ78" s="88"/>
      <c r="AK78" s="88"/>
      <c r="AL78" s="88"/>
      <c r="AM78" s="88"/>
      <c r="AN78" s="88"/>
      <c r="AO78" s="89"/>
      <c r="AP78" s="11"/>
      <c r="AQ78" s="220"/>
      <c r="AR78" s="128"/>
      <c r="AS78" s="129"/>
      <c r="AT78" s="219">
        <f t="shared" si="46"/>
        <v>0</v>
      </c>
      <c r="AU78" s="125"/>
      <c r="AV78" s="31"/>
      <c r="AW78" s="269"/>
      <c r="AX78" s="88"/>
      <c r="AY78" s="88"/>
      <c r="AZ78" s="88"/>
      <c r="BA78" s="88"/>
      <c r="BB78" s="89"/>
      <c r="BC78" s="11"/>
      <c r="BD78" s="220"/>
      <c r="BE78" s="128"/>
      <c r="BF78" s="129"/>
      <c r="BG78" s="219">
        <f t="shared" si="47"/>
        <v>0</v>
      </c>
      <c r="BH78" s="125"/>
      <c r="BI78" s="288"/>
      <c r="BJ78" s="88"/>
      <c r="BK78" s="88"/>
      <c r="BL78" s="88"/>
      <c r="BM78" s="88"/>
      <c r="BN78" s="88"/>
      <c r="BO78" s="89"/>
      <c r="BP78" s="2"/>
      <c r="BQ78" s="196"/>
      <c r="BR78" s="464"/>
      <c r="BS78" s="464"/>
      <c r="BT78" s="464"/>
      <c r="BU78" s="464"/>
      <c r="BV78" s="464"/>
      <c r="BW78" s="464"/>
      <c r="BX78" s="464"/>
      <c r="BY78" s="464"/>
      <c r="BZ78" s="464"/>
      <c r="CA78" s="464"/>
      <c r="CB78" s="464"/>
      <c r="CC78" s="464"/>
      <c r="CD78" s="464"/>
      <c r="CE78" s="464"/>
    </row>
    <row r="79" spans="1:83" ht="15.75">
      <c r="A79" s="196"/>
      <c r="B79" s="196"/>
      <c r="C79" s="2"/>
      <c r="D79" s="220" t="s">
        <v>141</v>
      </c>
      <c r="E79" s="128">
        <v>3</v>
      </c>
      <c r="F79" s="129">
        <v>13</v>
      </c>
      <c r="G79" s="219">
        <f t="shared" si="41"/>
        <v>-10</v>
      </c>
      <c r="H79" s="125">
        <v>0</v>
      </c>
      <c r="I79" s="31"/>
      <c r="J79" s="126"/>
      <c r="K79" s="126"/>
      <c r="L79" s="126"/>
      <c r="M79" s="126"/>
      <c r="N79" s="126"/>
      <c r="O79" s="127"/>
      <c r="P79" s="11"/>
      <c r="Q79" s="220" t="s">
        <v>138</v>
      </c>
      <c r="R79" s="128">
        <v>15</v>
      </c>
      <c r="S79" s="129">
        <v>26</v>
      </c>
      <c r="T79" s="219">
        <f t="shared" si="42"/>
        <v>-11</v>
      </c>
      <c r="U79" s="125">
        <v>0</v>
      </c>
      <c r="V79" s="31"/>
      <c r="W79" s="130"/>
      <c r="X79" s="130"/>
      <c r="Y79" s="130"/>
      <c r="Z79" s="130"/>
      <c r="AA79" s="130"/>
      <c r="AB79" s="131"/>
      <c r="AC79" s="11"/>
      <c r="AD79" s="220"/>
      <c r="AE79" s="128"/>
      <c r="AF79" s="129"/>
      <c r="AG79" s="219">
        <f t="shared" si="48"/>
        <v>0</v>
      </c>
      <c r="AH79" s="125"/>
      <c r="AI79" s="31"/>
      <c r="AJ79" s="88"/>
      <c r="AK79" s="88"/>
      <c r="AL79" s="88"/>
      <c r="AM79" s="88"/>
      <c r="AN79" s="88"/>
      <c r="AO79" s="89"/>
      <c r="AP79" s="11"/>
      <c r="AQ79" s="220"/>
      <c r="AR79" s="128"/>
      <c r="AS79" s="129"/>
      <c r="AT79" s="219">
        <f t="shared" si="46"/>
        <v>0</v>
      </c>
      <c r="AU79" s="125"/>
      <c r="AV79" s="31"/>
      <c r="AW79" s="88"/>
      <c r="AX79" s="88"/>
      <c r="AY79" s="88"/>
      <c r="AZ79" s="88"/>
      <c r="BA79" s="88"/>
      <c r="BB79" s="89"/>
      <c r="BC79" s="11"/>
      <c r="BD79" s="220"/>
      <c r="BE79" s="128"/>
      <c r="BF79" s="129"/>
      <c r="BG79" s="219">
        <f t="shared" si="47"/>
        <v>0</v>
      </c>
      <c r="BH79" s="125"/>
      <c r="BI79" s="288"/>
      <c r="BJ79" s="88"/>
      <c r="BK79" s="88"/>
      <c r="BL79" s="88"/>
      <c r="BM79" s="88"/>
      <c r="BN79" s="88"/>
      <c r="BO79" s="89"/>
      <c r="BP79" s="2"/>
      <c r="BQ79" s="196"/>
      <c r="BR79" s="464"/>
      <c r="BS79" s="464"/>
      <c r="BT79" s="464"/>
      <c r="BU79" s="464"/>
      <c r="BV79" s="464"/>
      <c r="BW79" s="464"/>
      <c r="BX79" s="464"/>
      <c r="BY79" s="464"/>
      <c r="BZ79" s="464"/>
      <c r="CA79" s="464"/>
      <c r="CB79" s="464"/>
      <c r="CC79" s="464"/>
      <c r="CD79" s="464"/>
      <c r="CE79" s="464"/>
    </row>
    <row r="80" spans="1:83" ht="15.75">
      <c r="A80" s="196"/>
      <c r="B80" s="196"/>
      <c r="C80" s="2"/>
      <c r="D80" s="220" t="s">
        <v>156</v>
      </c>
      <c r="E80" s="128">
        <v>3</v>
      </c>
      <c r="F80" s="129">
        <v>13</v>
      </c>
      <c r="G80" s="219">
        <f t="shared" si="41"/>
        <v>-10</v>
      </c>
      <c r="H80" s="125">
        <v>0</v>
      </c>
      <c r="I80" s="31"/>
      <c r="J80" s="126"/>
      <c r="K80" s="126"/>
      <c r="L80" s="126"/>
      <c r="M80" s="126"/>
      <c r="N80" s="126"/>
      <c r="O80" s="127"/>
      <c r="P80" s="11"/>
      <c r="Q80" s="220" t="s">
        <v>160</v>
      </c>
      <c r="R80" s="128">
        <v>15</v>
      </c>
      <c r="S80" s="129">
        <v>26</v>
      </c>
      <c r="T80" s="219">
        <f t="shared" si="42"/>
        <v>-11</v>
      </c>
      <c r="U80" s="125">
        <v>0</v>
      </c>
      <c r="V80" s="31"/>
      <c r="W80" s="130"/>
      <c r="X80" s="130"/>
      <c r="Y80" s="130"/>
      <c r="Z80" s="130"/>
      <c r="AA80" s="130"/>
      <c r="AB80" s="131"/>
      <c r="AC80" s="11"/>
      <c r="AD80" s="220"/>
      <c r="AE80" s="128"/>
      <c r="AF80" s="129"/>
      <c r="AG80" s="219">
        <f t="shared" si="48"/>
        <v>0</v>
      </c>
      <c r="AH80" s="125"/>
      <c r="AI80" s="31"/>
      <c r="AJ80" s="88"/>
      <c r="AK80" s="88"/>
      <c r="AL80" s="88"/>
      <c r="AM80" s="88"/>
      <c r="AN80" s="88"/>
      <c r="AO80" s="89"/>
      <c r="AP80" s="11"/>
      <c r="AQ80" s="220"/>
      <c r="AR80" s="128"/>
      <c r="AS80" s="129"/>
      <c r="AT80" s="219">
        <f t="shared" si="46"/>
        <v>0</v>
      </c>
      <c r="AU80" s="125"/>
      <c r="AV80" s="31"/>
      <c r="AW80" s="88"/>
      <c r="AX80" s="88"/>
      <c r="AY80" s="88"/>
      <c r="AZ80" s="88"/>
      <c r="BA80" s="88"/>
      <c r="BB80" s="89"/>
      <c r="BC80" s="11"/>
      <c r="BD80" s="220"/>
      <c r="BE80" s="128"/>
      <c r="BF80" s="129"/>
      <c r="BG80" s="219">
        <f t="shared" si="47"/>
        <v>0</v>
      </c>
      <c r="BH80" s="125"/>
      <c r="BI80" s="288"/>
      <c r="BJ80" s="88"/>
      <c r="BK80" s="88"/>
      <c r="BL80" s="88"/>
      <c r="BM80" s="88"/>
      <c r="BN80" s="88"/>
      <c r="BO80" s="89"/>
      <c r="BP80" s="2"/>
      <c r="BQ80" s="196"/>
      <c r="BR80" s="464"/>
      <c r="BS80" s="464"/>
      <c r="BT80" s="464"/>
      <c r="BU80" s="464"/>
      <c r="BV80" s="464"/>
      <c r="BW80" s="464"/>
      <c r="BX80" s="464"/>
      <c r="BY80" s="464"/>
      <c r="BZ80" s="464"/>
      <c r="CA80" s="464"/>
      <c r="CB80" s="464"/>
      <c r="CC80" s="464"/>
      <c r="CD80" s="464"/>
      <c r="CE80" s="464"/>
    </row>
    <row r="81" spans="1:83" ht="15.75">
      <c r="A81" s="196"/>
      <c r="B81" s="196"/>
      <c r="C81" s="2"/>
      <c r="D81" s="220" t="s">
        <v>165</v>
      </c>
      <c r="E81" s="128">
        <v>3</v>
      </c>
      <c r="F81" s="129">
        <v>13</v>
      </c>
      <c r="G81" s="219">
        <f t="shared" si="41"/>
        <v>-10</v>
      </c>
      <c r="H81" s="125">
        <v>0</v>
      </c>
      <c r="I81" s="31"/>
      <c r="J81" s="126"/>
      <c r="K81" s="126"/>
      <c r="L81" s="126"/>
      <c r="M81" s="126"/>
      <c r="N81" s="126"/>
      <c r="O81" s="127"/>
      <c r="P81" s="11"/>
      <c r="Q81" s="220" t="s">
        <v>142</v>
      </c>
      <c r="R81" s="128">
        <v>14</v>
      </c>
      <c r="S81" s="129">
        <v>26</v>
      </c>
      <c r="T81" s="219">
        <f t="shared" si="42"/>
        <v>-12</v>
      </c>
      <c r="U81" s="125">
        <v>0</v>
      </c>
      <c r="V81" s="31"/>
      <c r="W81" s="130"/>
      <c r="X81" s="130"/>
      <c r="Y81" s="130"/>
      <c r="Z81" s="130"/>
      <c r="AA81" s="130"/>
      <c r="AB81" s="131"/>
      <c r="AC81" s="11"/>
      <c r="AD81" s="220"/>
      <c r="AE81" s="128"/>
      <c r="AF81" s="129"/>
      <c r="AG81" s="219">
        <f t="shared" si="48"/>
        <v>0</v>
      </c>
      <c r="AH81" s="125"/>
      <c r="AI81" s="31"/>
      <c r="AJ81" s="88"/>
      <c r="AK81" s="88"/>
      <c r="AL81" s="88"/>
      <c r="AM81" s="88"/>
      <c r="AN81" s="88"/>
      <c r="AO81" s="89"/>
      <c r="AP81" s="11"/>
      <c r="AQ81" s="220"/>
      <c r="AR81" s="128"/>
      <c r="AS81" s="129"/>
      <c r="AT81" s="219">
        <f t="shared" si="46"/>
        <v>0</v>
      </c>
      <c r="AU81" s="125"/>
      <c r="AV81" s="31"/>
      <c r="AW81" s="88"/>
      <c r="AX81" s="88"/>
      <c r="AY81" s="88"/>
      <c r="AZ81" s="88"/>
      <c r="BA81" s="88"/>
      <c r="BB81" s="89"/>
      <c r="BC81" s="11"/>
      <c r="BD81" s="220"/>
      <c r="BE81" s="128"/>
      <c r="BF81" s="129"/>
      <c r="BG81" s="219">
        <f t="shared" si="47"/>
        <v>0</v>
      </c>
      <c r="BH81" s="125"/>
      <c r="BI81" s="288"/>
      <c r="BJ81" s="88"/>
      <c r="BK81" s="88"/>
      <c r="BL81" s="88"/>
      <c r="BM81" s="88"/>
      <c r="BN81" s="88"/>
      <c r="BO81" s="89"/>
      <c r="BP81" s="2"/>
      <c r="BQ81" s="196"/>
      <c r="BR81" s="464"/>
      <c r="BS81" s="464"/>
      <c r="BT81" s="464"/>
      <c r="BU81" s="464"/>
      <c r="BV81" s="464"/>
      <c r="BW81" s="464"/>
      <c r="BX81" s="464"/>
      <c r="BY81" s="464"/>
      <c r="BZ81" s="464"/>
      <c r="CA81" s="464"/>
      <c r="CB81" s="464"/>
      <c r="CC81" s="464"/>
      <c r="CD81" s="464"/>
      <c r="CE81" s="464"/>
    </row>
    <row r="82" spans="1:83" ht="15.75">
      <c r="A82" s="196"/>
      <c r="B82" s="196"/>
      <c r="C82" s="2"/>
      <c r="D82" s="220" t="s">
        <v>136</v>
      </c>
      <c r="E82" s="128">
        <v>2</v>
      </c>
      <c r="F82" s="129">
        <v>13</v>
      </c>
      <c r="G82" s="219">
        <f t="shared" si="41"/>
        <v>-11</v>
      </c>
      <c r="H82" s="125">
        <v>0</v>
      </c>
      <c r="I82" s="31"/>
      <c r="J82" s="126"/>
      <c r="K82" s="126"/>
      <c r="L82" s="126"/>
      <c r="M82" s="126"/>
      <c r="N82" s="126"/>
      <c r="O82" s="127"/>
      <c r="P82" s="11"/>
      <c r="Q82" s="220" t="s">
        <v>156</v>
      </c>
      <c r="R82" s="128">
        <v>9</v>
      </c>
      <c r="S82" s="129">
        <v>26</v>
      </c>
      <c r="T82" s="219">
        <f t="shared" si="42"/>
        <v>-17</v>
      </c>
      <c r="U82" s="125">
        <v>0</v>
      </c>
      <c r="V82" s="31"/>
      <c r="W82" s="130"/>
      <c r="X82" s="130"/>
      <c r="Y82" s="130"/>
      <c r="Z82" s="130"/>
      <c r="AA82" s="130"/>
      <c r="AB82" s="131"/>
      <c r="AC82" s="11"/>
      <c r="AD82" s="220"/>
      <c r="AE82" s="128"/>
      <c r="AF82" s="129"/>
      <c r="AG82" s="219">
        <f t="shared" si="48"/>
        <v>0</v>
      </c>
      <c r="AH82" s="125"/>
      <c r="AI82" s="31"/>
      <c r="AJ82" s="88"/>
      <c r="AK82" s="88"/>
      <c r="AL82" s="88"/>
      <c r="AM82" s="88"/>
      <c r="AN82" s="88"/>
      <c r="AO82" s="89"/>
      <c r="AP82" s="11"/>
      <c r="AQ82" s="220"/>
      <c r="AR82" s="128"/>
      <c r="AS82" s="129"/>
      <c r="AT82" s="219">
        <f t="shared" si="46"/>
        <v>0</v>
      </c>
      <c r="AU82" s="125"/>
      <c r="AV82" s="31"/>
      <c r="AW82" s="88"/>
      <c r="AX82" s="88"/>
      <c r="AY82" s="88"/>
      <c r="AZ82" s="88"/>
      <c r="BA82" s="88"/>
      <c r="BB82" s="89"/>
      <c r="BC82" s="11"/>
      <c r="BD82" s="220"/>
      <c r="BE82" s="128"/>
      <c r="BF82" s="129"/>
      <c r="BG82" s="219">
        <f t="shared" si="47"/>
        <v>0</v>
      </c>
      <c r="BH82" s="125"/>
      <c r="BI82" s="288"/>
      <c r="BJ82" s="88"/>
      <c r="BK82" s="88"/>
      <c r="BL82" s="88"/>
      <c r="BM82" s="88"/>
      <c r="BN82" s="88"/>
      <c r="BO82" s="89"/>
      <c r="BP82" s="2"/>
      <c r="BQ82" s="196"/>
      <c r="BR82" s="464"/>
      <c r="BS82" s="464"/>
      <c r="BT82" s="464"/>
      <c r="BU82" s="464"/>
      <c r="BV82" s="464"/>
      <c r="BW82" s="464"/>
      <c r="BX82" s="464"/>
      <c r="BY82" s="464"/>
      <c r="BZ82" s="464"/>
      <c r="CA82" s="464"/>
      <c r="CB82" s="464"/>
      <c r="CC82" s="464"/>
      <c r="CD82" s="464"/>
      <c r="CE82" s="464"/>
    </row>
    <row r="83" spans="1:83" ht="15.75">
      <c r="A83" s="196"/>
      <c r="B83" s="196"/>
      <c r="C83" s="2"/>
      <c r="D83" s="220" t="s">
        <v>155</v>
      </c>
      <c r="E83" s="128">
        <v>13</v>
      </c>
      <c r="F83" s="129">
        <v>3</v>
      </c>
      <c r="G83" s="219">
        <f t="shared" si="41"/>
        <v>10</v>
      </c>
      <c r="H83" s="125">
        <v>1</v>
      </c>
      <c r="I83" s="31"/>
      <c r="J83" s="126"/>
      <c r="K83" s="126"/>
      <c r="L83" s="126"/>
      <c r="M83" s="126"/>
      <c r="N83" s="126"/>
      <c r="O83" s="127"/>
      <c r="P83" s="11"/>
      <c r="Q83" s="220" t="s">
        <v>165</v>
      </c>
      <c r="R83" s="128">
        <v>8</v>
      </c>
      <c r="S83" s="129">
        <v>26</v>
      </c>
      <c r="T83" s="219">
        <f t="shared" si="42"/>
        <v>-18</v>
      </c>
      <c r="U83" s="125">
        <v>0</v>
      </c>
      <c r="V83" s="31"/>
      <c r="W83" s="130"/>
      <c r="X83" s="130"/>
      <c r="Y83" s="130"/>
      <c r="Z83" s="130"/>
      <c r="AA83" s="130"/>
      <c r="AB83" s="131"/>
      <c r="AC83" s="11"/>
      <c r="AD83" s="220"/>
      <c r="AE83" s="128"/>
      <c r="AF83" s="129"/>
      <c r="AG83" s="219">
        <f t="shared" si="48"/>
        <v>0</v>
      </c>
      <c r="AH83" s="125"/>
      <c r="AI83" s="31"/>
      <c r="AJ83" s="88"/>
      <c r="AK83" s="88"/>
      <c r="AL83" s="88"/>
      <c r="AM83" s="88"/>
      <c r="AN83" s="88"/>
      <c r="AO83" s="89"/>
      <c r="AP83" s="11"/>
      <c r="AQ83" s="220"/>
      <c r="AR83" s="128"/>
      <c r="AS83" s="129"/>
      <c r="AT83" s="219">
        <f t="shared" si="46"/>
        <v>0</v>
      </c>
      <c r="AU83" s="125"/>
      <c r="AV83" s="31"/>
      <c r="AW83" s="88"/>
      <c r="AX83" s="88"/>
      <c r="AY83" s="88"/>
      <c r="AZ83" s="88"/>
      <c r="BA83" s="88"/>
      <c r="BB83" s="89"/>
      <c r="BC83" s="11"/>
      <c r="BD83" s="220"/>
      <c r="BE83" s="128"/>
      <c r="BF83" s="129"/>
      <c r="BG83" s="219">
        <f t="shared" si="47"/>
        <v>0</v>
      </c>
      <c r="BH83" s="125"/>
      <c r="BI83" s="288"/>
      <c r="BJ83" s="88"/>
      <c r="BK83" s="88"/>
      <c r="BL83" s="88"/>
      <c r="BM83" s="88"/>
      <c r="BN83" s="88"/>
      <c r="BO83" s="89"/>
      <c r="BP83" s="2"/>
      <c r="BQ83" s="196"/>
      <c r="BR83" s="464"/>
      <c r="BS83" s="464"/>
      <c r="BT83" s="464"/>
      <c r="BU83" s="464"/>
      <c r="BV83" s="464"/>
      <c r="BW83" s="464"/>
      <c r="BX83" s="464"/>
      <c r="BY83" s="464"/>
      <c r="BZ83" s="464"/>
      <c r="CA83" s="464"/>
      <c r="CB83" s="464"/>
      <c r="CC83" s="464"/>
      <c r="CD83" s="464"/>
      <c r="CE83" s="464"/>
    </row>
    <row r="84" spans="1:83" ht="15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220" t="s">
        <v>165</v>
      </c>
      <c r="R84" s="128">
        <v>8</v>
      </c>
      <c r="S84" s="129">
        <v>26</v>
      </c>
      <c r="T84" s="219">
        <f t="shared" si="42"/>
        <v>-18</v>
      </c>
      <c r="U84" s="125">
        <v>0</v>
      </c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220"/>
      <c r="AR84" s="128"/>
      <c r="AS84" s="129"/>
      <c r="AT84" s="219"/>
      <c r="AU84" s="125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2"/>
      <c r="BQ84" s="196"/>
      <c r="BR84" s="464"/>
      <c r="BS84" s="464"/>
      <c r="BT84" s="464"/>
      <c r="BU84" s="464"/>
      <c r="BV84" s="464"/>
      <c r="BW84" s="464"/>
      <c r="BX84" s="464"/>
      <c r="BY84" s="464"/>
      <c r="BZ84" s="464"/>
      <c r="CA84" s="464"/>
      <c r="CB84" s="464"/>
      <c r="CC84" s="464"/>
      <c r="CD84" s="464"/>
      <c r="CE84" s="464"/>
    </row>
    <row r="85" spans="1:83" ht="15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351"/>
      <c r="AR85" s="386"/>
      <c r="AS85" s="386"/>
      <c r="AT85" s="386"/>
      <c r="AU85" s="38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2"/>
      <c r="BQ85" s="196"/>
      <c r="BR85" s="464"/>
      <c r="BS85" s="464"/>
      <c r="BT85" s="464"/>
      <c r="BU85" s="464"/>
      <c r="BV85" s="464"/>
      <c r="BW85" s="464"/>
      <c r="BX85" s="464"/>
      <c r="BY85" s="464"/>
      <c r="BZ85" s="464"/>
      <c r="CA85" s="464"/>
      <c r="CB85" s="464"/>
      <c r="CC85" s="464"/>
      <c r="CD85" s="464"/>
      <c r="CE85" s="464"/>
    </row>
    <row r="86" spans="17:21" ht="15.75">
      <c r="Q86" s="181"/>
      <c r="R86" s="182"/>
      <c r="S86" s="182"/>
      <c r="T86" s="182"/>
      <c r="U86" s="182"/>
    </row>
    <row r="87" spans="43:47" ht="15.75">
      <c r="AQ87" s="385"/>
      <c r="AR87" s="128"/>
      <c r="AS87" s="129"/>
      <c r="AT87" s="219"/>
      <c r="AU87" s="125"/>
    </row>
    <row r="88" spans="43:47" ht="15.75">
      <c r="AQ88" s="385" t="s">
        <v>141</v>
      </c>
      <c r="AR88" s="128">
        <v>32</v>
      </c>
      <c r="AS88" s="129">
        <v>45</v>
      </c>
      <c r="AT88" s="219">
        <f>SUM(AR88-AS88)</f>
        <v>-13</v>
      </c>
      <c r="AU88" s="125">
        <v>1</v>
      </c>
    </row>
    <row r="89" spans="43:47" ht="15.75">
      <c r="AQ89" s="385" t="s">
        <v>139</v>
      </c>
      <c r="AR89" s="128">
        <v>28</v>
      </c>
      <c r="AS89" s="129">
        <v>45</v>
      </c>
      <c r="AT89" s="219">
        <f>SUM(AR89-AS89)</f>
        <v>-17</v>
      </c>
      <c r="AU89" s="125">
        <v>1</v>
      </c>
    </row>
    <row r="90" spans="43:47" ht="15.75">
      <c r="AQ90" s="385" t="s">
        <v>158</v>
      </c>
      <c r="AR90" s="128">
        <v>32</v>
      </c>
      <c r="AS90" s="129">
        <v>49</v>
      </c>
      <c r="AT90" s="219">
        <f>SUM(AR90-AS90)</f>
        <v>-17</v>
      </c>
      <c r="AU90" s="125">
        <v>1</v>
      </c>
    </row>
    <row r="91" spans="43:47" ht="15.75">
      <c r="AQ91" s="385" t="s">
        <v>154</v>
      </c>
      <c r="AR91" s="128">
        <v>25</v>
      </c>
      <c r="AS91" s="129">
        <v>51</v>
      </c>
      <c r="AT91" s="219">
        <f>SUM(AR91-AS91)</f>
        <v>-26</v>
      </c>
      <c r="AU91" s="125">
        <v>1</v>
      </c>
    </row>
  </sheetData>
  <sheetProtection password="CF25" sheet="1" objects="1" scenarios="1"/>
  <mergeCells count="50">
    <mergeCell ref="AQ41:AQ42"/>
    <mergeCell ref="AR41:AR42"/>
    <mergeCell ref="AS41:AS42"/>
    <mergeCell ref="AT41:AT42"/>
    <mergeCell ref="BD40:BO40"/>
    <mergeCell ref="BD41:BD42"/>
    <mergeCell ref="BE41:BE42"/>
    <mergeCell ref="BF41:BF42"/>
    <mergeCell ref="BG41:BG42"/>
    <mergeCell ref="BD1:BO1"/>
    <mergeCell ref="D1:O1"/>
    <mergeCell ref="Q1:AB1"/>
    <mergeCell ref="AD1:AO1"/>
    <mergeCell ref="AG41:AG42"/>
    <mergeCell ref="R41:R42"/>
    <mergeCell ref="S41:S42"/>
    <mergeCell ref="T41:T42"/>
    <mergeCell ref="AD41:AD42"/>
    <mergeCell ref="AQ40:BB40"/>
    <mergeCell ref="W2:X2"/>
    <mergeCell ref="Q40:AC40"/>
    <mergeCell ref="D40:O40"/>
    <mergeCell ref="U2:V2"/>
    <mergeCell ref="A1:B1"/>
    <mergeCell ref="AQ1:BB1"/>
    <mergeCell ref="E41:E42"/>
    <mergeCell ref="F41:F42"/>
    <mergeCell ref="D41:D42"/>
    <mergeCell ref="G41:G42"/>
    <mergeCell ref="H2:I2"/>
    <mergeCell ref="J2:K2"/>
    <mergeCell ref="Q41:Q42"/>
    <mergeCell ref="AH2:AI2"/>
    <mergeCell ref="AJ2:AK2"/>
    <mergeCell ref="BJ2:BK2"/>
    <mergeCell ref="AU2:AV2"/>
    <mergeCell ref="AW2:AX2"/>
    <mergeCell ref="BH2:BI2"/>
    <mergeCell ref="AD40:AO40"/>
    <mergeCell ref="AE41:AE42"/>
    <mergeCell ref="AF41:AF42"/>
    <mergeCell ref="BW11:BX11"/>
    <mergeCell ref="BY11:BZ11"/>
    <mergeCell ref="BS19:CD19"/>
    <mergeCell ref="BW20:BX20"/>
    <mergeCell ref="BY20:BZ20"/>
    <mergeCell ref="BS1:CD1"/>
    <mergeCell ref="BW2:BX2"/>
    <mergeCell ref="BY2:BZ2"/>
    <mergeCell ref="BS10:CD10"/>
  </mergeCells>
  <printOptions horizontalCentered="1" verticalCentered="1"/>
  <pageMargins left="0.7480314960629921" right="0.4330708661417323" top="0.22" bottom="0.1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CC136"/>
  <sheetViews>
    <sheetView zoomScalePageLayoutView="0" workbookViewId="0" topLeftCell="A1">
      <selection activeCell="CD1" sqref="CD1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1" width="4.7109375" style="3" customWidth="1"/>
    <col min="12" max="14" width="9.00390625" style="3" customWidth="1"/>
    <col min="15" max="15" width="20.7109375" style="3" customWidth="1"/>
    <col min="16" max="16" width="2.7109375" style="3" customWidth="1"/>
    <col min="17" max="17" width="20.7109375" style="3" customWidth="1"/>
    <col min="18" max="20" width="9.00390625" style="3" customWidth="1"/>
    <col min="21" max="24" width="4.7109375" style="3" customWidth="1"/>
    <col min="25" max="25" width="9.00390625" style="3" customWidth="1"/>
    <col min="26" max="27" width="8.7109375" style="3" customWidth="1"/>
    <col min="28" max="28" width="20.7109375" style="3" customWidth="1"/>
    <col min="29" max="29" width="2.7109375" style="3" customWidth="1"/>
    <col min="30" max="30" width="20.7109375" style="3" customWidth="1"/>
    <col min="31" max="33" width="9.00390625" style="3" customWidth="1"/>
    <col min="34" max="37" width="4.7109375" style="3" customWidth="1"/>
    <col min="38" max="38" width="9.00390625" style="3" customWidth="1"/>
    <col min="39" max="40" width="8.7109375" style="3" customWidth="1"/>
    <col min="41" max="41" width="20.7109375" style="3" customWidth="1"/>
    <col min="42" max="42" width="2.7109375" style="3" customWidth="1"/>
    <col min="43" max="43" width="22.00390625" style="3" customWidth="1"/>
    <col min="44" max="46" width="9.00390625" style="3" customWidth="1"/>
    <col min="47" max="50" width="4.7109375" style="3" customWidth="1"/>
    <col min="51" max="51" width="9.00390625" style="3" customWidth="1"/>
    <col min="52" max="53" width="8.7109375" style="3" customWidth="1"/>
    <col min="54" max="54" width="20.7109375" style="3" customWidth="1"/>
    <col min="55" max="55" width="2.7109375" style="3" customWidth="1"/>
    <col min="56" max="56" width="20.7109375" style="3" customWidth="1"/>
    <col min="57" max="59" width="9.00390625" style="3" customWidth="1"/>
    <col min="60" max="63" width="4.7109375" style="3" customWidth="1"/>
    <col min="64" max="66" width="8.7109375" style="3" customWidth="1"/>
    <col min="67" max="67" width="24.421875" style="3" bestFit="1" customWidth="1"/>
    <col min="68" max="68" width="2.7109375" style="3" customWidth="1"/>
    <col min="69" max="69" width="9.7109375" style="3" customWidth="1"/>
    <col min="70" max="70" width="19.140625" style="3" customWidth="1"/>
    <col min="71" max="71" width="6.28125" style="3" customWidth="1"/>
    <col min="72" max="73" width="6.140625" style="3" customWidth="1"/>
    <col min="74" max="74" width="3.57421875" style="3" customWidth="1"/>
    <col min="75" max="75" width="3.421875" style="3" customWidth="1"/>
    <col min="76" max="76" width="3.57421875" style="3" customWidth="1"/>
    <col min="77" max="77" width="3.7109375" style="3" customWidth="1"/>
    <col min="78" max="78" width="6.57421875" style="3" customWidth="1"/>
    <col min="79" max="79" width="7.00390625" style="3" customWidth="1"/>
    <col min="80" max="80" width="6.28125" style="3" customWidth="1"/>
    <col min="81" max="81" width="21.421875" style="3" customWidth="1"/>
    <col min="82" max="16384" width="9.140625" style="3" customWidth="1"/>
  </cols>
  <sheetData>
    <row r="1" spans="1:81" ht="12.75" customHeight="1" thickBot="1">
      <c r="A1" s="596" t="s">
        <v>5</v>
      </c>
      <c r="B1" s="596"/>
      <c r="C1" s="2"/>
      <c r="D1" s="653" t="s">
        <v>246</v>
      </c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1"/>
      <c r="Q1" s="597" t="s">
        <v>100</v>
      </c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97"/>
      <c r="AC1" s="1"/>
      <c r="AD1" s="632" t="s">
        <v>101</v>
      </c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1"/>
      <c r="AQ1" s="597" t="s">
        <v>102</v>
      </c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97"/>
      <c r="BC1" s="1"/>
      <c r="BD1" s="572" t="s">
        <v>103</v>
      </c>
      <c r="BE1" s="573"/>
      <c r="BF1" s="573"/>
      <c r="BG1" s="573"/>
      <c r="BH1" s="573"/>
      <c r="BI1" s="573"/>
      <c r="BJ1" s="573"/>
      <c r="BK1" s="573"/>
      <c r="BL1" s="573"/>
      <c r="BM1" s="573"/>
      <c r="BN1" s="573"/>
      <c r="BO1" s="574"/>
      <c r="BP1" s="352"/>
      <c r="BQ1" s="158"/>
      <c r="BR1" s="650" t="s">
        <v>303</v>
      </c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2"/>
    </row>
    <row r="2" spans="1:81" ht="12.75" customHeight="1" thickBot="1" thickTop="1">
      <c r="A2" s="5" t="s">
        <v>3</v>
      </c>
      <c r="B2" s="6" t="s">
        <v>0</v>
      </c>
      <c r="C2" s="4"/>
      <c r="D2" s="135" t="s">
        <v>1</v>
      </c>
      <c r="E2" s="136" t="s">
        <v>6</v>
      </c>
      <c r="F2" s="137" t="s">
        <v>7</v>
      </c>
      <c r="G2" s="138" t="s">
        <v>13</v>
      </c>
      <c r="H2" s="590" t="s">
        <v>8</v>
      </c>
      <c r="I2" s="591"/>
      <c r="J2" s="633" t="s">
        <v>9</v>
      </c>
      <c r="K2" s="634"/>
      <c r="L2" s="138" t="s">
        <v>13</v>
      </c>
      <c r="M2" s="139" t="s">
        <v>7</v>
      </c>
      <c r="N2" s="139" t="s">
        <v>10</v>
      </c>
      <c r="O2" s="140" t="s">
        <v>2</v>
      </c>
      <c r="P2" s="9"/>
      <c r="Q2" s="53" t="s">
        <v>1</v>
      </c>
      <c r="R2" s="71" t="s">
        <v>6</v>
      </c>
      <c r="S2" s="72" t="s">
        <v>7</v>
      </c>
      <c r="T2" s="73" t="s">
        <v>13</v>
      </c>
      <c r="U2" s="584" t="s">
        <v>8</v>
      </c>
      <c r="V2" s="585"/>
      <c r="W2" s="594" t="s">
        <v>9</v>
      </c>
      <c r="X2" s="595"/>
      <c r="Y2" s="45" t="s">
        <v>13</v>
      </c>
      <c r="Z2" s="65" t="s">
        <v>7</v>
      </c>
      <c r="AA2" s="60" t="s">
        <v>10</v>
      </c>
      <c r="AB2" s="54" t="s">
        <v>2</v>
      </c>
      <c r="AC2" s="9"/>
      <c r="AD2" s="53" t="s">
        <v>1</v>
      </c>
      <c r="AE2" s="15" t="s">
        <v>6</v>
      </c>
      <c r="AF2" s="18" t="s">
        <v>7</v>
      </c>
      <c r="AG2" s="77" t="s">
        <v>13</v>
      </c>
      <c r="AH2" s="584" t="s">
        <v>8</v>
      </c>
      <c r="AI2" s="585"/>
      <c r="AJ2" s="586" t="s">
        <v>9</v>
      </c>
      <c r="AK2" s="587"/>
      <c r="AL2" s="77" t="s">
        <v>13</v>
      </c>
      <c r="AM2" s="16" t="s">
        <v>7</v>
      </c>
      <c r="AN2" s="17" t="s">
        <v>10</v>
      </c>
      <c r="AO2" s="54" t="s">
        <v>2</v>
      </c>
      <c r="AP2" s="9"/>
      <c r="AQ2" s="53" t="s">
        <v>1</v>
      </c>
      <c r="AR2" s="15" t="s">
        <v>6</v>
      </c>
      <c r="AS2" s="18" t="s">
        <v>7</v>
      </c>
      <c r="AT2" s="77" t="s">
        <v>13</v>
      </c>
      <c r="AU2" s="584" t="s">
        <v>8</v>
      </c>
      <c r="AV2" s="585"/>
      <c r="AW2" s="586" t="s">
        <v>9</v>
      </c>
      <c r="AX2" s="587"/>
      <c r="AY2" s="77" t="s">
        <v>13</v>
      </c>
      <c r="AZ2" s="16" t="s">
        <v>7</v>
      </c>
      <c r="BA2" s="17" t="s">
        <v>10</v>
      </c>
      <c r="BB2" s="54" t="s">
        <v>2</v>
      </c>
      <c r="BC2" s="9"/>
      <c r="BD2" s="117" t="s">
        <v>1</v>
      </c>
      <c r="BE2" s="15" t="s">
        <v>6</v>
      </c>
      <c r="BF2" s="18" t="s">
        <v>7</v>
      </c>
      <c r="BG2" s="77" t="s">
        <v>13</v>
      </c>
      <c r="BH2" s="580" t="s">
        <v>8</v>
      </c>
      <c r="BI2" s="581"/>
      <c r="BJ2" s="588" t="s">
        <v>9</v>
      </c>
      <c r="BK2" s="589"/>
      <c r="BL2" s="77" t="s">
        <v>13</v>
      </c>
      <c r="BM2" s="16" t="s">
        <v>7</v>
      </c>
      <c r="BN2" s="17" t="s">
        <v>10</v>
      </c>
      <c r="BO2" s="119" t="s">
        <v>2</v>
      </c>
      <c r="BP2" s="353"/>
      <c r="BQ2" s="196" t="s">
        <v>299</v>
      </c>
      <c r="BR2" s="399" t="s">
        <v>1</v>
      </c>
      <c r="BS2" s="400" t="s">
        <v>6</v>
      </c>
      <c r="BT2" s="401" t="s">
        <v>7</v>
      </c>
      <c r="BU2" s="402" t="s">
        <v>13</v>
      </c>
      <c r="BV2" s="638" t="s">
        <v>8</v>
      </c>
      <c r="BW2" s="639"/>
      <c r="BX2" s="640" t="s">
        <v>9</v>
      </c>
      <c r="BY2" s="641"/>
      <c r="BZ2" s="402" t="s">
        <v>13</v>
      </c>
      <c r="CA2" s="403" t="s">
        <v>7</v>
      </c>
      <c r="CB2" s="401" t="s">
        <v>10</v>
      </c>
      <c r="CC2" s="404" t="s">
        <v>2</v>
      </c>
    </row>
    <row r="3" spans="1:81" ht="12.75" customHeight="1" thickBot="1" thickTop="1">
      <c r="A3" s="6">
        <v>1</v>
      </c>
      <c r="B3" s="220" t="s">
        <v>76</v>
      </c>
      <c r="C3" s="4"/>
      <c r="D3" s="116" t="str">
        <f>(B3)</f>
        <v>SADULLAH PELEN</v>
      </c>
      <c r="E3" s="134">
        <f aca="true" t="shared" si="0" ref="E3:E41">IF(J3&gt;12,1,0)</f>
        <v>1</v>
      </c>
      <c r="F3" s="134">
        <f aca="true" t="shared" si="1" ref="F3:F41">SUM(J3)</f>
        <v>13</v>
      </c>
      <c r="G3" s="51">
        <f aca="true" t="shared" si="2" ref="G3:G41">SUM(J3-K3)</f>
        <v>5</v>
      </c>
      <c r="H3" s="124">
        <f aca="true" t="shared" si="3" ref="H3:H39">IF(E3&gt;0,1,0)</f>
        <v>1</v>
      </c>
      <c r="I3" s="52">
        <f aca="true" t="shared" si="4" ref="I3:I39">IF(N3&gt;0,1,0)</f>
        <v>0</v>
      </c>
      <c r="J3" s="237">
        <v>13</v>
      </c>
      <c r="K3" s="238">
        <v>8</v>
      </c>
      <c r="L3" s="46">
        <f aca="true" t="shared" si="5" ref="L3:L39">SUM(K3-J3)</f>
        <v>-5</v>
      </c>
      <c r="M3" s="28">
        <f aca="true" t="shared" si="6" ref="M3:M39">SUM(K3)</f>
        <v>8</v>
      </c>
      <c r="N3" s="29">
        <f aca="true" t="shared" si="7" ref="N3:N39">IF(K3&gt;12,1,0)</f>
        <v>0</v>
      </c>
      <c r="O3" s="13" t="str">
        <f>B4</f>
        <v>SEZGİN AYDIN</v>
      </c>
      <c r="P3" s="7"/>
      <c r="Q3" s="68" t="str">
        <f>D47</f>
        <v>SENİH DEMİRGİL</v>
      </c>
      <c r="R3" s="74">
        <f aca="true" t="shared" si="8" ref="R3:R39">IF(W3&gt;12,1,0)</f>
        <v>0</v>
      </c>
      <c r="S3" s="144">
        <f aca="true" t="shared" si="9" ref="S3:S39">(W3)</f>
        <v>12</v>
      </c>
      <c r="T3" s="75">
        <f aca="true" t="shared" si="10" ref="T3:T39">(W3-X3)</f>
        <v>-1</v>
      </c>
      <c r="U3" s="35">
        <f aca="true" t="shared" si="11" ref="U3:U39">IF(R3&gt;0,1,0)</f>
        <v>0</v>
      </c>
      <c r="V3" s="227">
        <f aca="true" t="shared" si="12" ref="V3:V39">IF(AA3&gt;0,1,0)</f>
        <v>1</v>
      </c>
      <c r="W3" s="67">
        <v>12</v>
      </c>
      <c r="X3" s="66">
        <v>13</v>
      </c>
      <c r="Y3" s="55">
        <f aca="true" t="shared" si="13" ref="Y3:Y39">(X3-W3)</f>
        <v>1</v>
      </c>
      <c r="Z3" s="145">
        <f aca="true" t="shared" si="14" ref="Z3:Z39">(X3)</f>
        <v>13</v>
      </c>
      <c r="AA3" s="62">
        <f aca="true" t="shared" si="15" ref="AA3:AA39">IF(X3&gt;12,1,0)</f>
        <v>1</v>
      </c>
      <c r="AB3" s="13" t="str">
        <f>D48</f>
        <v>MESUT ERYEŞİL</v>
      </c>
      <c r="AC3" s="225"/>
      <c r="AD3" s="64" t="str">
        <f>Q47</f>
        <v>ÖZKAY KAPLAN</v>
      </c>
      <c r="AE3" s="19">
        <f aca="true" t="shared" si="16" ref="AE3:AE28">IF(AJ3&gt;12,1,0)</f>
        <v>1</v>
      </c>
      <c r="AF3" s="20">
        <f aca="true" t="shared" si="17" ref="AF3:AF39">AJ3</f>
        <v>13</v>
      </c>
      <c r="AG3" s="78">
        <f aca="true" t="shared" si="18" ref="AG3:AG39">SUM(AF3-AM3)</f>
        <v>11</v>
      </c>
      <c r="AH3" s="35">
        <f aca="true" t="shared" si="19" ref="AH3:AH39">IF(AE3&gt;1,1,0)</f>
        <v>0</v>
      </c>
      <c r="AI3" s="37">
        <f aca="true" t="shared" si="20" ref="AI3:AI39">IF(AN3&gt;1,1,0)</f>
        <v>0</v>
      </c>
      <c r="AJ3" s="39">
        <v>13</v>
      </c>
      <c r="AK3" s="40">
        <v>2</v>
      </c>
      <c r="AL3" s="55">
        <f aca="true" t="shared" si="21" ref="AL3:AL39">SUM(AM3-AF3)</f>
        <v>-11</v>
      </c>
      <c r="AM3" s="41">
        <f aca="true" t="shared" si="22" ref="AM3:AM39">AK3</f>
        <v>2</v>
      </c>
      <c r="AN3" s="29">
        <f aca="true" t="shared" si="23" ref="AN3:AN16">IF(AK3&gt;12,1,0)</f>
        <v>0</v>
      </c>
      <c r="AO3" s="61" t="str">
        <f>Q48</f>
        <v>FAİK DURSUN ÖZTÜRK</v>
      </c>
      <c r="AP3" s="7"/>
      <c r="AQ3" s="64" t="str">
        <f>AD47</f>
        <v>ÖZKAY KAPLAN</v>
      </c>
      <c r="AR3" s="19">
        <f aca="true" t="shared" si="24" ref="AR3:AR42">IF(AW3&gt;12,1,0)</f>
        <v>0</v>
      </c>
      <c r="AS3" s="105">
        <f aca="true" t="shared" si="25" ref="AS3:AS42">AW3</f>
        <v>2</v>
      </c>
      <c r="AT3" s="106">
        <f aca="true" t="shared" si="26" ref="AT3:AT42">SUM(AS3-AZ3)</f>
        <v>-11</v>
      </c>
      <c r="AU3" s="97">
        <f aca="true" t="shared" si="27" ref="AU3:AU39">IF(AW3&gt;12,1,0)</f>
        <v>0</v>
      </c>
      <c r="AV3" s="98">
        <f aca="true" t="shared" si="28" ref="AV3:AV39">IF(AX3&gt;12,1,0)</f>
        <v>1</v>
      </c>
      <c r="AW3" s="96">
        <v>2</v>
      </c>
      <c r="AX3" s="95">
        <v>13</v>
      </c>
      <c r="AY3" s="55">
        <f aca="true" t="shared" si="29" ref="AY3:AY42">SUM(AZ3-AS3)</f>
        <v>11</v>
      </c>
      <c r="AZ3" s="108">
        <f aca="true" t="shared" si="30" ref="AZ3:AZ42">AX3</f>
        <v>13</v>
      </c>
      <c r="BA3" s="29">
        <f aca="true" t="shared" si="31" ref="BA3:BA42">IF(AX3&gt;12,1,0)</f>
        <v>1</v>
      </c>
      <c r="BB3" s="61" t="str">
        <f>AD48</f>
        <v>DOĞUKAN DAĞOĞLU</v>
      </c>
      <c r="BC3" s="7"/>
      <c r="BD3" s="116" t="str">
        <f>AQ47</f>
        <v>DOĞUKAN DAĞOĞLU</v>
      </c>
      <c r="BE3" s="19">
        <f aca="true" t="shared" si="32" ref="BE3:BE42">IF(BJ3&gt;12,1,0)</f>
        <v>1</v>
      </c>
      <c r="BF3" s="113">
        <f aca="true" t="shared" si="33" ref="BF3:BF42">BJ3</f>
        <v>13</v>
      </c>
      <c r="BG3" s="110">
        <f aca="true" t="shared" si="34" ref="BG3:BG42">SUM(BF3-BM3)</f>
        <v>1</v>
      </c>
      <c r="BH3" s="57">
        <f aca="true" t="shared" si="35" ref="BH3:BH42">IF(BE3&gt;1,1,0)</f>
        <v>0</v>
      </c>
      <c r="BI3" s="58">
        <f aca="true" t="shared" si="36" ref="BI3:BI42">IF(BN3&gt;1,1,0)</f>
        <v>0</v>
      </c>
      <c r="BJ3" s="120">
        <v>13</v>
      </c>
      <c r="BK3" s="121">
        <v>12</v>
      </c>
      <c r="BL3" s="115">
        <f aca="true" t="shared" si="37" ref="BL3:BL42">SUM(BM3-BF3)</f>
        <v>-1</v>
      </c>
      <c r="BM3" s="114">
        <f aca="true" t="shared" si="38" ref="BM3:BM42">BK3</f>
        <v>12</v>
      </c>
      <c r="BN3" s="29">
        <f aca="true" t="shared" si="39" ref="BN3:BN42">IF(BK3&gt;12,1,0)</f>
        <v>0</v>
      </c>
      <c r="BO3" s="118" t="str">
        <f>AQ48</f>
        <v>EROL SARCAN</v>
      </c>
      <c r="BP3" s="325"/>
      <c r="BQ3" s="478" t="s">
        <v>291</v>
      </c>
      <c r="BR3" s="220" t="s">
        <v>29</v>
      </c>
      <c r="BS3" s="270">
        <v>1</v>
      </c>
      <c r="BT3" s="271">
        <f>BX3</f>
        <v>13</v>
      </c>
      <c r="BU3" s="274">
        <f>SUM(BT3-CA3)</f>
        <v>3</v>
      </c>
      <c r="BV3" s="272">
        <f>IF(BS3&gt;0,1,0)</f>
        <v>1</v>
      </c>
      <c r="BW3" s="273">
        <f>IF(CB4&gt;0,1,0)</f>
        <v>0</v>
      </c>
      <c r="BX3" s="275">
        <v>13</v>
      </c>
      <c r="BY3" s="276">
        <v>10</v>
      </c>
      <c r="BZ3" s="277">
        <f>SUM(CA3-BT3)</f>
        <v>-3</v>
      </c>
      <c r="CA3" s="277">
        <f>BY3</f>
        <v>10</v>
      </c>
      <c r="CB3" s="278">
        <v>0</v>
      </c>
      <c r="CC3" s="220" t="s">
        <v>227</v>
      </c>
    </row>
    <row r="4" spans="1:81" ht="12.75" customHeight="1" thickBot="1">
      <c r="A4" s="6">
        <v>2</v>
      </c>
      <c r="B4" s="220" t="s">
        <v>176</v>
      </c>
      <c r="C4" s="4"/>
      <c r="D4" s="111" t="str">
        <f>B5</f>
        <v>MURAT ÖZCAN</v>
      </c>
      <c r="E4" s="134">
        <f t="shared" si="0"/>
        <v>0</v>
      </c>
      <c r="F4" s="132">
        <f t="shared" si="1"/>
        <v>7</v>
      </c>
      <c r="G4" s="48">
        <f t="shared" si="2"/>
        <v>-6</v>
      </c>
      <c r="H4" s="133">
        <f t="shared" si="3"/>
        <v>0</v>
      </c>
      <c r="I4" s="26">
        <f t="shared" si="4"/>
        <v>1</v>
      </c>
      <c r="J4" s="237">
        <v>7</v>
      </c>
      <c r="K4" s="238">
        <v>13</v>
      </c>
      <c r="L4" s="141">
        <f t="shared" si="5"/>
        <v>6</v>
      </c>
      <c r="M4" s="142">
        <f t="shared" si="6"/>
        <v>13</v>
      </c>
      <c r="N4" s="29">
        <f t="shared" si="7"/>
        <v>1</v>
      </c>
      <c r="O4" s="14" t="str">
        <f>B6</f>
        <v>ENGİN ULUSOY</v>
      </c>
      <c r="P4" s="7"/>
      <c r="Q4" s="69" t="str">
        <f>D49</f>
        <v>EMRE ESKİ</v>
      </c>
      <c r="R4" s="56">
        <f t="shared" si="8"/>
        <v>0</v>
      </c>
      <c r="S4" s="147">
        <f t="shared" si="9"/>
        <v>7</v>
      </c>
      <c r="T4" s="76">
        <f t="shared" si="10"/>
        <v>-6</v>
      </c>
      <c r="U4" s="36">
        <f t="shared" si="11"/>
        <v>0</v>
      </c>
      <c r="V4" s="228">
        <f t="shared" si="12"/>
        <v>1</v>
      </c>
      <c r="W4" s="50">
        <v>7</v>
      </c>
      <c r="X4" s="49">
        <v>13</v>
      </c>
      <c r="Y4" s="143">
        <f t="shared" si="13"/>
        <v>6</v>
      </c>
      <c r="Z4" s="148">
        <f t="shared" si="14"/>
        <v>13</v>
      </c>
      <c r="AA4" s="63">
        <f t="shared" si="15"/>
        <v>1</v>
      </c>
      <c r="AB4" s="14" t="str">
        <f>D50</f>
        <v>GÖKHAN ÇELİK</v>
      </c>
      <c r="AC4" s="226"/>
      <c r="AD4" s="12" t="str">
        <f>Q49</f>
        <v>GÖKHAN ÇELİK</v>
      </c>
      <c r="AE4" s="19">
        <f t="shared" si="16"/>
        <v>0</v>
      </c>
      <c r="AF4" s="22">
        <f t="shared" si="17"/>
        <v>12</v>
      </c>
      <c r="AG4" s="150">
        <f t="shared" si="18"/>
        <v>-1</v>
      </c>
      <c r="AH4" s="36">
        <f t="shared" si="19"/>
        <v>0</v>
      </c>
      <c r="AI4" s="38">
        <f t="shared" si="20"/>
        <v>0</v>
      </c>
      <c r="AJ4" s="42">
        <v>12</v>
      </c>
      <c r="AK4" s="43">
        <v>13</v>
      </c>
      <c r="AL4" s="143">
        <f t="shared" si="21"/>
        <v>1</v>
      </c>
      <c r="AM4" s="44">
        <f t="shared" si="22"/>
        <v>13</v>
      </c>
      <c r="AN4" s="29">
        <f t="shared" si="23"/>
        <v>1</v>
      </c>
      <c r="AO4" s="14" t="str">
        <f>Q50</f>
        <v>HÜSEYİN TÜKENMEZ</v>
      </c>
      <c r="AP4" s="7"/>
      <c r="AQ4" s="12" t="str">
        <f>AD49</f>
        <v>FURKAN GÜLTEKİN</v>
      </c>
      <c r="AR4" s="19">
        <f t="shared" si="24"/>
        <v>0</v>
      </c>
      <c r="AS4" s="267">
        <f t="shared" si="25"/>
        <v>9</v>
      </c>
      <c r="AT4" s="107">
        <f t="shared" si="26"/>
        <v>-4</v>
      </c>
      <c r="AU4" s="99">
        <f t="shared" si="27"/>
        <v>0</v>
      </c>
      <c r="AV4" s="100">
        <f t="shared" si="28"/>
        <v>1</v>
      </c>
      <c r="AW4" s="85">
        <v>9</v>
      </c>
      <c r="AX4" s="84">
        <v>13</v>
      </c>
      <c r="AY4" s="143">
        <f t="shared" si="29"/>
        <v>4</v>
      </c>
      <c r="AZ4" s="268">
        <f t="shared" si="30"/>
        <v>13</v>
      </c>
      <c r="BA4" s="29">
        <f t="shared" si="31"/>
        <v>1</v>
      </c>
      <c r="BB4" s="14" t="str">
        <f>AD50</f>
        <v>EROL SARCAN</v>
      </c>
      <c r="BC4" s="7"/>
      <c r="BD4" s="111" t="str">
        <f>AQ49</f>
        <v>Y.EMRE YEŞİLYURT</v>
      </c>
      <c r="BE4" s="19">
        <f t="shared" si="32"/>
        <v>0</v>
      </c>
      <c r="BF4" s="151">
        <f t="shared" si="33"/>
        <v>3</v>
      </c>
      <c r="BG4" s="109">
        <f t="shared" si="34"/>
        <v>-10</v>
      </c>
      <c r="BH4" s="36">
        <f t="shared" si="35"/>
        <v>0</v>
      </c>
      <c r="BI4" s="59">
        <f t="shared" si="36"/>
        <v>0</v>
      </c>
      <c r="BJ4" s="123">
        <v>3</v>
      </c>
      <c r="BK4" s="122">
        <v>13</v>
      </c>
      <c r="BL4" s="152">
        <f t="shared" si="37"/>
        <v>10</v>
      </c>
      <c r="BM4" s="153">
        <f t="shared" si="38"/>
        <v>13</v>
      </c>
      <c r="BN4" s="29">
        <f t="shared" si="39"/>
        <v>1</v>
      </c>
      <c r="BO4" s="112" t="str">
        <f>AQ50</f>
        <v>FERHAT ODABAŞ</v>
      </c>
      <c r="BP4" s="325"/>
      <c r="BQ4" s="478" t="s">
        <v>292</v>
      </c>
      <c r="BR4" s="220" t="s">
        <v>88</v>
      </c>
      <c r="BS4" s="270">
        <v>1</v>
      </c>
      <c r="BT4" s="366">
        <f>BX4</f>
        <v>13</v>
      </c>
      <c r="BU4" s="282">
        <f>SUM(BT4-CA4)</f>
        <v>5</v>
      </c>
      <c r="BV4" s="272">
        <f>IF(BS4&gt;0,1,0)</f>
        <v>1</v>
      </c>
      <c r="BW4" s="273">
        <f>IF(CB5&gt;0,1,0)</f>
        <v>0</v>
      </c>
      <c r="BX4" s="283">
        <v>13</v>
      </c>
      <c r="BY4" s="284">
        <v>8</v>
      </c>
      <c r="BZ4" s="285">
        <f>SUM(CA4-BT4)</f>
        <v>-5</v>
      </c>
      <c r="CA4" s="285">
        <f>BY4</f>
        <v>8</v>
      </c>
      <c r="CB4" s="278">
        <v>0</v>
      </c>
      <c r="CC4" s="220" t="s">
        <v>240</v>
      </c>
    </row>
    <row r="5" spans="1:81" ht="12.75" customHeight="1" thickBot="1">
      <c r="A5" s="6">
        <v>3</v>
      </c>
      <c r="B5" s="220" t="s">
        <v>177</v>
      </c>
      <c r="C5" s="2"/>
      <c r="D5" s="111" t="str">
        <f>B7</f>
        <v>FURKAN GÜLTEKİN</v>
      </c>
      <c r="E5" s="134">
        <f t="shared" si="0"/>
        <v>1</v>
      </c>
      <c r="F5" s="132">
        <f t="shared" si="1"/>
        <v>13</v>
      </c>
      <c r="G5" s="48">
        <f t="shared" si="2"/>
        <v>5</v>
      </c>
      <c r="H5" s="133">
        <f t="shared" si="3"/>
        <v>1</v>
      </c>
      <c r="I5" s="26">
        <f t="shared" si="4"/>
        <v>0</v>
      </c>
      <c r="J5" s="237">
        <v>13</v>
      </c>
      <c r="K5" s="238">
        <v>8</v>
      </c>
      <c r="L5" s="141">
        <f t="shared" si="5"/>
        <v>-5</v>
      </c>
      <c r="M5" s="142">
        <f t="shared" si="6"/>
        <v>8</v>
      </c>
      <c r="N5" s="29">
        <f t="shared" si="7"/>
        <v>0</v>
      </c>
      <c r="O5" s="14" t="str">
        <f>B8</f>
        <v>SEDAT ATILGAN</v>
      </c>
      <c r="P5" s="7"/>
      <c r="Q5" s="69" t="str">
        <f>D51</f>
        <v>M.GARİP TARÇIN</v>
      </c>
      <c r="R5" s="56">
        <f t="shared" si="8"/>
        <v>1</v>
      </c>
      <c r="S5" s="147">
        <f t="shared" si="9"/>
        <v>13</v>
      </c>
      <c r="T5" s="76">
        <f t="shared" si="10"/>
        <v>4</v>
      </c>
      <c r="U5" s="36">
        <f t="shared" si="11"/>
        <v>1</v>
      </c>
      <c r="V5" s="228">
        <f t="shared" si="12"/>
        <v>0</v>
      </c>
      <c r="W5" s="50">
        <v>13</v>
      </c>
      <c r="X5" s="49">
        <v>9</v>
      </c>
      <c r="Y5" s="143">
        <f t="shared" si="13"/>
        <v>-4</v>
      </c>
      <c r="Z5" s="148">
        <f t="shared" si="14"/>
        <v>9</v>
      </c>
      <c r="AA5" s="63">
        <f t="shared" si="15"/>
        <v>0</v>
      </c>
      <c r="AB5" s="14" t="str">
        <f>D52</f>
        <v>GAFFUR KEDİKOĞLU</v>
      </c>
      <c r="AC5" s="226"/>
      <c r="AD5" s="12" t="str">
        <f>Q51</f>
        <v>EROL SARCAN</v>
      </c>
      <c r="AE5" s="19">
        <f t="shared" si="16"/>
        <v>1</v>
      </c>
      <c r="AF5" s="22">
        <f t="shared" si="17"/>
        <v>13</v>
      </c>
      <c r="AG5" s="150">
        <f t="shared" si="18"/>
        <v>4</v>
      </c>
      <c r="AH5" s="36">
        <f t="shared" si="19"/>
        <v>0</v>
      </c>
      <c r="AI5" s="38">
        <f t="shared" si="20"/>
        <v>0</v>
      </c>
      <c r="AJ5" s="42">
        <v>13</v>
      </c>
      <c r="AK5" s="43">
        <v>9</v>
      </c>
      <c r="AL5" s="143">
        <f t="shared" si="21"/>
        <v>-4</v>
      </c>
      <c r="AM5" s="44">
        <f t="shared" si="22"/>
        <v>9</v>
      </c>
      <c r="AN5" s="29">
        <f t="shared" si="23"/>
        <v>0</v>
      </c>
      <c r="AO5" s="14" t="str">
        <f>Q52</f>
        <v>MESUT ERYEŞİL</v>
      </c>
      <c r="AP5" s="7"/>
      <c r="AQ5" s="12" t="str">
        <f>AD51</f>
        <v>HÜSEYİN TÜKENMEZ</v>
      </c>
      <c r="AR5" s="19">
        <f t="shared" si="24"/>
        <v>0</v>
      </c>
      <c r="AS5" s="267">
        <f t="shared" si="25"/>
        <v>8</v>
      </c>
      <c r="AT5" s="107">
        <f t="shared" si="26"/>
        <v>-5</v>
      </c>
      <c r="AU5" s="99">
        <f t="shared" si="27"/>
        <v>0</v>
      </c>
      <c r="AV5" s="100">
        <f t="shared" si="28"/>
        <v>1</v>
      </c>
      <c r="AW5" s="85">
        <v>8</v>
      </c>
      <c r="AX5" s="84">
        <v>13</v>
      </c>
      <c r="AY5" s="143">
        <f t="shared" si="29"/>
        <v>5</v>
      </c>
      <c r="AZ5" s="268">
        <f t="shared" si="30"/>
        <v>13</v>
      </c>
      <c r="BA5" s="29">
        <f t="shared" si="31"/>
        <v>1</v>
      </c>
      <c r="BB5" s="14" t="str">
        <f>AD52</f>
        <v>Y.EMRE YEŞİLYURT</v>
      </c>
      <c r="BC5" s="7"/>
      <c r="BD5" s="111" t="str">
        <f>AQ51</f>
        <v>TALHA ERSOY</v>
      </c>
      <c r="BE5" s="19">
        <f t="shared" si="32"/>
        <v>0</v>
      </c>
      <c r="BF5" s="151">
        <f t="shared" si="33"/>
        <v>6</v>
      </c>
      <c r="BG5" s="109">
        <f t="shared" si="34"/>
        <v>-7</v>
      </c>
      <c r="BH5" s="36">
        <f t="shared" si="35"/>
        <v>0</v>
      </c>
      <c r="BI5" s="59">
        <f t="shared" si="36"/>
        <v>0</v>
      </c>
      <c r="BJ5" s="123">
        <v>6</v>
      </c>
      <c r="BK5" s="122">
        <v>13</v>
      </c>
      <c r="BL5" s="152">
        <f t="shared" si="37"/>
        <v>7</v>
      </c>
      <c r="BM5" s="153">
        <f t="shared" si="38"/>
        <v>13</v>
      </c>
      <c r="BN5" s="29">
        <f t="shared" si="39"/>
        <v>1</v>
      </c>
      <c r="BO5" s="112" t="str">
        <f>AQ52</f>
        <v>M.YILMAZ DURAN</v>
      </c>
      <c r="BP5" s="325"/>
      <c r="BQ5" s="478" t="s">
        <v>293</v>
      </c>
      <c r="BR5" s="220" t="s">
        <v>182</v>
      </c>
      <c r="BS5" s="270">
        <v>1</v>
      </c>
      <c r="BT5" s="366">
        <f>BX5</f>
        <v>13</v>
      </c>
      <c r="BU5" s="282">
        <f>SUM(BT5-CA5)</f>
        <v>3</v>
      </c>
      <c r="BV5" s="272">
        <f>IF(BS5&gt;0,1,0)</f>
        <v>1</v>
      </c>
      <c r="BW5" s="273">
        <f>IF(CB6&gt;0,1,0)</f>
        <v>1</v>
      </c>
      <c r="BX5" s="283">
        <v>13</v>
      </c>
      <c r="BY5" s="284">
        <v>10</v>
      </c>
      <c r="BZ5" s="285">
        <f>SUM(CA5-BT5)</f>
        <v>-3</v>
      </c>
      <c r="CA5" s="285">
        <f>BY5</f>
        <v>10</v>
      </c>
      <c r="CB5" s="278">
        <v>0</v>
      </c>
      <c r="CC5" s="220" t="s">
        <v>229</v>
      </c>
    </row>
    <row r="6" spans="1:81" ht="12.75" customHeight="1">
      <c r="A6" s="6">
        <v>4</v>
      </c>
      <c r="B6" s="220" t="s">
        <v>178</v>
      </c>
      <c r="C6" s="2"/>
      <c r="D6" s="111" t="str">
        <f>B9</f>
        <v>HÜSEYİN TÜKENMEZ</v>
      </c>
      <c r="E6" s="134">
        <f t="shared" si="0"/>
        <v>1</v>
      </c>
      <c r="F6" s="132">
        <f t="shared" si="1"/>
        <v>13</v>
      </c>
      <c r="G6" s="48">
        <f t="shared" si="2"/>
        <v>8</v>
      </c>
      <c r="H6" s="133">
        <f t="shared" si="3"/>
        <v>1</v>
      </c>
      <c r="I6" s="26">
        <f t="shared" si="4"/>
        <v>0</v>
      </c>
      <c r="J6" s="237">
        <v>13</v>
      </c>
      <c r="K6" s="238">
        <v>5</v>
      </c>
      <c r="L6" s="141">
        <f t="shared" si="5"/>
        <v>-8</v>
      </c>
      <c r="M6" s="142">
        <f t="shared" si="6"/>
        <v>5</v>
      </c>
      <c r="N6" s="29">
        <f t="shared" si="7"/>
        <v>0</v>
      </c>
      <c r="O6" s="14" t="str">
        <f>B10</f>
        <v>ALİ KABADAYI</v>
      </c>
      <c r="P6" s="7"/>
      <c r="Q6" s="69" t="str">
        <f>D53</f>
        <v>M.YILMAZ DURAN</v>
      </c>
      <c r="R6" s="56">
        <f t="shared" si="8"/>
        <v>0</v>
      </c>
      <c r="S6" s="147">
        <f t="shared" si="9"/>
        <v>10</v>
      </c>
      <c r="T6" s="76">
        <f t="shared" si="10"/>
        <v>-3</v>
      </c>
      <c r="U6" s="36">
        <f t="shared" si="11"/>
        <v>0</v>
      </c>
      <c r="V6" s="228">
        <f t="shared" si="12"/>
        <v>1</v>
      </c>
      <c r="W6" s="50">
        <v>10</v>
      </c>
      <c r="X6" s="49">
        <v>13</v>
      </c>
      <c r="Y6" s="143">
        <f t="shared" si="13"/>
        <v>3</v>
      </c>
      <c r="Z6" s="148">
        <f t="shared" si="14"/>
        <v>13</v>
      </c>
      <c r="AA6" s="63">
        <f t="shared" si="15"/>
        <v>1</v>
      </c>
      <c r="AB6" s="14" t="str">
        <f>D54</f>
        <v>ENES KOFOĞLU</v>
      </c>
      <c r="AC6" s="226"/>
      <c r="AD6" s="12" t="str">
        <f>Q53</f>
        <v>M.GARİP TARÇIN</v>
      </c>
      <c r="AE6" s="19">
        <f t="shared" si="16"/>
        <v>0</v>
      </c>
      <c r="AF6" s="22">
        <f t="shared" si="17"/>
        <v>6</v>
      </c>
      <c r="AG6" s="150">
        <f t="shared" si="18"/>
        <v>-7</v>
      </c>
      <c r="AH6" s="36">
        <f t="shared" si="19"/>
        <v>0</v>
      </c>
      <c r="AI6" s="38">
        <f t="shared" si="20"/>
        <v>0</v>
      </c>
      <c r="AJ6" s="42">
        <v>6</v>
      </c>
      <c r="AK6" s="43">
        <v>13</v>
      </c>
      <c r="AL6" s="143">
        <f t="shared" si="21"/>
        <v>7</v>
      </c>
      <c r="AM6" s="44">
        <f t="shared" si="22"/>
        <v>13</v>
      </c>
      <c r="AN6" s="29">
        <f t="shared" si="23"/>
        <v>1</v>
      </c>
      <c r="AO6" s="14" t="str">
        <f>Q54</f>
        <v>FURKAN GÜLTEKİN</v>
      </c>
      <c r="AP6" s="7"/>
      <c r="AQ6" s="12" t="str">
        <f>AD53</f>
        <v>FERHAT ODABAŞ</v>
      </c>
      <c r="AR6" s="19">
        <f t="shared" si="24"/>
        <v>1</v>
      </c>
      <c r="AS6" s="267">
        <f t="shared" si="25"/>
        <v>13</v>
      </c>
      <c r="AT6" s="107">
        <f t="shared" si="26"/>
        <v>3</v>
      </c>
      <c r="AU6" s="99">
        <f t="shared" si="27"/>
        <v>1</v>
      </c>
      <c r="AV6" s="100">
        <f t="shared" si="28"/>
        <v>0</v>
      </c>
      <c r="AW6" s="85">
        <v>13</v>
      </c>
      <c r="AX6" s="84">
        <v>10</v>
      </c>
      <c r="AY6" s="143">
        <f t="shared" si="29"/>
        <v>-3</v>
      </c>
      <c r="AZ6" s="268">
        <f t="shared" si="30"/>
        <v>10</v>
      </c>
      <c r="BA6" s="29">
        <f t="shared" si="31"/>
        <v>0</v>
      </c>
      <c r="BB6" s="14" t="str">
        <f>AD54</f>
        <v>MESUT ERGİŞİ</v>
      </c>
      <c r="BC6" s="7"/>
      <c r="BD6" s="111" t="str">
        <f>AQ53</f>
        <v>CANİP ASLAN</v>
      </c>
      <c r="BE6" s="19">
        <f t="shared" si="32"/>
        <v>1</v>
      </c>
      <c r="BF6" s="151">
        <f t="shared" si="33"/>
        <v>13</v>
      </c>
      <c r="BG6" s="109">
        <f t="shared" si="34"/>
        <v>9</v>
      </c>
      <c r="BH6" s="36">
        <f t="shared" si="35"/>
        <v>0</v>
      </c>
      <c r="BI6" s="59">
        <f t="shared" si="36"/>
        <v>0</v>
      </c>
      <c r="BJ6" s="123">
        <v>13</v>
      </c>
      <c r="BK6" s="122">
        <v>4</v>
      </c>
      <c r="BL6" s="152">
        <f t="shared" si="37"/>
        <v>-9</v>
      </c>
      <c r="BM6" s="153">
        <f t="shared" si="38"/>
        <v>4</v>
      </c>
      <c r="BN6" s="29">
        <f t="shared" si="39"/>
        <v>0</v>
      </c>
      <c r="BO6" s="112" t="str">
        <f>AQ54</f>
        <v>İLYAS CAVULDAK</v>
      </c>
      <c r="BP6" s="325"/>
      <c r="BQ6" s="478" t="s">
        <v>294</v>
      </c>
      <c r="BR6" s="220" t="s">
        <v>200</v>
      </c>
      <c r="BS6" s="270">
        <v>0</v>
      </c>
      <c r="BT6" s="366">
        <f>BX6</f>
        <v>12</v>
      </c>
      <c r="BU6" s="282">
        <f>SUM(BT6-CA6)</f>
        <v>-1</v>
      </c>
      <c r="BV6" s="272">
        <f>IF(BS6&gt;0,1,0)</f>
        <v>0</v>
      </c>
      <c r="BW6" s="273">
        <f>IF(CB7&gt;0,1,0)</f>
        <v>0</v>
      </c>
      <c r="BX6" s="283">
        <v>12</v>
      </c>
      <c r="BY6" s="284">
        <v>13</v>
      </c>
      <c r="BZ6" s="285">
        <f>SUM(CA6-BT6)</f>
        <v>1</v>
      </c>
      <c r="CA6" s="285">
        <f>BY6</f>
        <v>13</v>
      </c>
      <c r="CB6" s="278">
        <v>1</v>
      </c>
      <c r="CC6" s="220" t="s">
        <v>70</v>
      </c>
    </row>
    <row r="7" spans="1:81" ht="12.75" customHeight="1">
      <c r="A7" s="6">
        <v>5</v>
      </c>
      <c r="B7" s="220" t="s">
        <v>70</v>
      </c>
      <c r="C7" s="2"/>
      <c r="D7" s="111" t="str">
        <f>B11</f>
        <v>FERHAT ODABAŞ</v>
      </c>
      <c r="E7" s="134">
        <f t="shared" si="0"/>
        <v>1</v>
      </c>
      <c r="F7" s="132">
        <f t="shared" si="1"/>
        <v>13</v>
      </c>
      <c r="G7" s="48">
        <f t="shared" si="2"/>
        <v>3</v>
      </c>
      <c r="H7" s="133">
        <f t="shared" si="3"/>
        <v>1</v>
      </c>
      <c r="I7" s="26">
        <f t="shared" si="4"/>
        <v>0</v>
      </c>
      <c r="J7" s="237">
        <v>13</v>
      </c>
      <c r="K7" s="238">
        <v>10</v>
      </c>
      <c r="L7" s="141">
        <f t="shared" si="5"/>
        <v>-3</v>
      </c>
      <c r="M7" s="142">
        <f t="shared" si="6"/>
        <v>10</v>
      </c>
      <c r="N7" s="29">
        <f t="shared" si="7"/>
        <v>0</v>
      </c>
      <c r="O7" s="14" t="str">
        <f>B12</f>
        <v>CANİP ASLAN</v>
      </c>
      <c r="P7" s="7"/>
      <c r="Q7" s="69" t="str">
        <f>D55</f>
        <v>ZEKERİYA ABAR</v>
      </c>
      <c r="R7" s="56">
        <f t="shared" si="8"/>
        <v>0</v>
      </c>
      <c r="S7" s="147">
        <f t="shared" si="9"/>
        <v>4</v>
      </c>
      <c r="T7" s="76">
        <f t="shared" si="10"/>
        <v>-9</v>
      </c>
      <c r="U7" s="36">
        <f t="shared" si="11"/>
        <v>0</v>
      </c>
      <c r="V7" s="228">
        <f t="shared" si="12"/>
        <v>1</v>
      </c>
      <c r="W7" s="50">
        <v>4</v>
      </c>
      <c r="X7" s="49">
        <v>13</v>
      </c>
      <c r="Y7" s="143">
        <f t="shared" si="13"/>
        <v>9</v>
      </c>
      <c r="Z7" s="148">
        <f t="shared" si="14"/>
        <v>13</v>
      </c>
      <c r="AA7" s="63">
        <f t="shared" si="15"/>
        <v>1</v>
      </c>
      <c r="AB7" s="14" t="str">
        <f>D56</f>
        <v>ÖZKAY KAPLAN</v>
      </c>
      <c r="AC7" s="226"/>
      <c r="AD7" s="12" t="str">
        <f>Q55</f>
        <v>ENES KOFOĞLU</v>
      </c>
      <c r="AE7" s="19">
        <f t="shared" si="16"/>
        <v>0</v>
      </c>
      <c r="AF7" s="22">
        <f t="shared" si="17"/>
        <v>10</v>
      </c>
      <c r="AG7" s="150">
        <f t="shared" si="18"/>
        <v>-3</v>
      </c>
      <c r="AH7" s="36">
        <f t="shared" si="19"/>
        <v>0</v>
      </c>
      <c r="AI7" s="38">
        <f t="shared" si="20"/>
        <v>0</v>
      </c>
      <c r="AJ7" s="42">
        <v>10</v>
      </c>
      <c r="AK7" s="43">
        <v>13</v>
      </c>
      <c r="AL7" s="143">
        <f t="shared" si="21"/>
        <v>3</v>
      </c>
      <c r="AM7" s="44">
        <f t="shared" si="22"/>
        <v>13</v>
      </c>
      <c r="AN7" s="29">
        <f t="shared" si="23"/>
        <v>1</v>
      </c>
      <c r="AO7" s="14" t="str">
        <f>Q56</f>
        <v>Y.EMRE YEŞİLYURT</v>
      </c>
      <c r="AP7" s="7"/>
      <c r="AQ7" s="12" t="str">
        <f>AD55</f>
        <v>RUHİ TATLITÜRK</v>
      </c>
      <c r="AR7" s="19">
        <f t="shared" si="24"/>
        <v>0</v>
      </c>
      <c r="AS7" s="267">
        <f t="shared" si="25"/>
        <v>4</v>
      </c>
      <c r="AT7" s="107">
        <f t="shared" si="26"/>
        <v>-9</v>
      </c>
      <c r="AU7" s="99">
        <f t="shared" si="27"/>
        <v>0</v>
      </c>
      <c r="AV7" s="100">
        <f t="shared" si="28"/>
        <v>1</v>
      </c>
      <c r="AW7" s="85">
        <v>4</v>
      </c>
      <c r="AX7" s="84">
        <v>13</v>
      </c>
      <c r="AY7" s="143">
        <f t="shared" si="29"/>
        <v>9</v>
      </c>
      <c r="AZ7" s="268">
        <f t="shared" si="30"/>
        <v>13</v>
      </c>
      <c r="BA7" s="29">
        <f t="shared" si="31"/>
        <v>1</v>
      </c>
      <c r="BB7" s="14" t="str">
        <f>AD56</f>
        <v>TALHA ERSOY</v>
      </c>
      <c r="BC7" s="7"/>
      <c r="BD7" s="111" t="str">
        <f>AQ55</f>
        <v>ÖZKAY KAPLAN</v>
      </c>
      <c r="BE7" s="19">
        <f t="shared" si="32"/>
        <v>0</v>
      </c>
      <c r="BF7" s="151">
        <f t="shared" si="33"/>
        <v>6</v>
      </c>
      <c r="BG7" s="109">
        <f t="shared" si="34"/>
        <v>-7</v>
      </c>
      <c r="BH7" s="36">
        <f t="shared" si="35"/>
        <v>0</v>
      </c>
      <c r="BI7" s="59">
        <f t="shared" si="36"/>
        <v>0</v>
      </c>
      <c r="BJ7" s="123">
        <v>6</v>
      </c>
      <c r="BK7" s="122">
        <v>13</v>
      </c>
      <c r="BL7" s="152">
        <f t="shared" si="37"/>
        <v>7</v>
      </c>
      <c r="BM7" s="153">
        <f t="shared" si="38"/>
        <v>13</v>
      </c>
      <c r="BN7" s="29">
        <f t="shared" si="39"/>
        <v>1</v>
      </c>
      <c r="BO7" s="112" t="str">
        <f>AQ56</f>
        <v>FURKAN GÜLTEKİN</v>
      </c>
      <c r="BP7" s="325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</row>
    <row r="8" spans="1:81" ht="12.75" customHeight="1">
      <c r="A8" s="6">
        <v>6</v>
      </c>
      <c r="B8" s="220" t="s">
        <v>179</v>
      </c>
      <c r="C8" s="2"/>
      <c r="D8" s="116" t="str">
        <f>B13</f>
        <v>EMRE ABAR</v>
      </c>
      <c r="E8" s="134">
        <f t="shared" si="0"/>
        <v>0</v>
      </c>
      <c r="F8" s="132">
        <f t="shared" si="1"/>
        <v>4</v>
      </c>
      <c r="G8" s="48">
        <f t="shared" si="2"/>
        <v>-9</v>
      </c>
      <c r="H8" s="133">
        <f t="shared" si="3"/>
        <v>0</v>
      </c>
      <c r="I8" s="26">
        <f t="shared" si="4"/>
        <v>1</v>
      </c>
      <c r="J8" s="237">
        <v>4</v>
      </c>
      <c r="K8" s="238">
        <v>13</v>
      </c>
      <c r="L8" s="141">
        <f t="shared" si="5"/>
        <v>9</v>
      </c>
      <c r="M8" s="142">
        <f t="shared" si="6"/>
        <v>13</v>
      </c>
      <c r="N8" s="29">
        <f t="shared" si="7"/>
        <v>1</v>
      </c>
      <c r="O8" s="14" t="str">
        <f>B14</f>
        <v>GAFFUR KEDİKOĞLU</v>
      </c>
      <c r="P8" s="7"/>
      <c r="Q8" s="69" t="str">
        <f>D57</f>
        <v>HÜSEYİN TÜKENMEZ</v>
      </c>
      <c r="R8" s="56">
        <f t="shared" si="8"/>
        <v>1</v>
      </c>
      <c r="S8" s="147">
        <f t="shared" si="9"/>
        <v>13</v>
      </c>
      <c r="T8" s="76">
        <f t="shared" si="10"/>
        <v>8</v>
      </c>
      <c r="U8" s="36">
        <f t="shared" si="11"/>
        <v>1</v>
      </c>
      <c r="V8" s="228">
        <f t="shared" si="12"/>
        <v>0</v>
      </c>
      <c r="W8" s="50">
        <v>13</v>
      </c>
      <c r="X8" s="49">
        <v>5</v>
      </c>
      <c r="Y8" s="143">
        <f t="shared" si="13"/>
        <v>-8</v>
      </c>
      <c r="Z8" s="148">
        <f t="shared" si="14"/>
        <v>5</v>
      </c>
      <c r="AA8" s="63">
        <f t="shared" si="15"/>
        <v>0</v>
      </c>
      <c r="AB8" s="14" t="str">
        <f>D58</f>
        <v>YILMAZ GÜZELOCAK</v>
      </c>
      <c r="AC8" s="226"/>
      <c r="AD8" s="12" t="str">
        <f>Q57</f>
        <v>FERHAT ODABAŞ</v>
      </c>
      <c r="AE8" s="19">
        <f t="shared" si="16"/>
        <v>1</v>
      </c>
      <c r="AF8" s="22">
        <f t="shared" si="17"/>
        <v>13</v>
      </c>
      <c r="AG8" s="150">
        <f t="shared" si="18"/>
        <v>2</v>
      </c>
      <c r="AH8" s="36">
        <f t="shared" si="19"/>
        <v>0</v>
      </c>
      <c r="AI8" s="38">
        <f t="shared" si="20"/>
        <v>0</v>
      </c>
      <c r="AJ8" s="42">
        <v>13</v>
      </c>
      <c r="AK8" s="43">
        <v>11</v>
      </c>
      <c r="AL8" s="143">
        <f t="shared" si="21"/>
        <v>-2</v>
      </c>
      <c r="AM8" s="44">
        <f t="shared" si="22"/>
        <v>11</v>
      </c>
      <c r="AN8" s="29">
        <f t="shared" si="23"/>
        <v>0</v>
      </c>
      <c r="AO8" s="14" t="str">
        <f>Q58</f>
        <v>ÜMİT ENSAR</v>
      </c>
      <c r="AP8" s="7"/>
      <c r="AQ8" s="12" t="str">
        <f>AD57</f>
        <v>GÖKHAN ÇELİK</v>
      </c>
      <c r="AR8" s="19">
        <f t="shared" si="24"/>
        <v>0</v>
      </c>
      <c r="AS8" s="267">
        <f t="shared" si="25"/>
        <v>9</v>
      </c>
      <c r="AT8" s="107">
        <f t="shared" si="26"/>
        <v>-4</v>
      </c>
      <c r="AU8" s="99">
        <f t="shared" si="27"/>
        <v>0</v>
      </c>
      <c r="AV8" s="100">
        <f t="shared" si="28"/>
        <v>1</v>
      </c>
      <c r="AW8" s="85">
        <v>9</v>
      </c>
      <c r="AX8" s="84">
        <v>13</v>
      </c>
      <c r="AY8" s="143">
        <f t="shared" si="29"/>
        <v>4</v>
      </c>
      <c r="AZ8" s="268">
        <f t="shared" si="30"/>
        <v>13</v>
      </c>
      <c r="BA8" s="29">
        <f t="shared" si="31"/>
        <v>1</v>
      </c>
      <c r="BB8" s="14" t="str">
        <f>AD58</f>
        <v>M.YILMAZ DURAN</v>
      </c>
      <c r="BC8" s="7"/>
      <c r="BD8" s="111" t="str">
        <f>AQ57</f>
        <v>ENES KOFOĞLU</v>
      </c>
      <c r="BE8" s="19">
        <f t="shared" si="32"/>
        <v>0</v>
      </c>
      <c r="BF8" s="151">
        <f t="shared" si="33"/>
        <v>12</v>
      </c>
      <c r="BG8" s="109">
        <f t="shared" si="34"/>
        <v>-1</v>
      </c>
      <c r="BH8" s="36">
        <f t="shared" si="35"/>
        <v>0</v>
      </c>
      <c r="BI8" s="59">
        <f t="shared" si="36"/>
        <v>0</v>
      </c>
      <c r="BJ8" s="123">
        <v>12</v>
      </c>
      <c r="BK8" s="122">
        <v>13</v>
      </c>
      <c r="BL8" s="152">
        <f t="shared" si="37"/>
        <v>1</v>
      </c>
      <c r="BM8" s="153">
        <f t="shared" si="38"/>
        <v>13</v>
      </c>
      <c r="BN8" s="29">
        <f t="shared" si="39"/>
        <v>1</v>
      </c>
      <c r="BO8" s="112" t="str">
        <f>AQ58</f>
        <v>TAMER SIĞ</v>
      </c>
      <c r="BP8" s="325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</row>
    <row r="9" spans="1:81" ht="12.75" customHeight="1">
      <c r="A9" s="6">
        <v>7</v>
      </c>
      <c r="B9" s="220" t="s">
        <v>180</v>
      </c>
      <c r="C9" s="2"/>
      <c r="D9" s="111" t="str">
        <f>B15</f>
        <v>EMRE ESKİ</v>
      </c>
      <c r="E9" s="134">
        <f t="shared" si="0"/>
        <v>1</v>
      </c>
      <c r="F9" s="132">
        <f t="shared" si="1"/>
        <v>13</v>
      </c>
      <c r="G9" s="48">
        <f t="shared" si="2"/>
        <v>12</v>
      </c>
      <c r="H9" s="133">
        <f t="shared" si="3"/>
        <v>1</v>
      </c>
      <c r="I9" s="26">
        <f t="shared" si="4"/>
        <v>0</v>
      </c>
      <c r="J9" s="237">
        <v>13</v>
      </c>
      <c r="K9" s="238">
        <v>1</v>
      </c>
      <c r="L9" s="141">
        <f t="shared" si="5"/>
        <v>-12</v>
      </c>
      <c r="M9" s="142">
        <f t="shared" si="6"/>
        <v>1</v>
      </c>
      <c r="N9" s="29">
        <f t="shared" si="7"/>
        <v>0</v>
      </c>
      <c r="O9" s="14" t="str">
        <f>B16</f>
        <v>MUSTAFA TAHA GEMİ</v>
      </c>
      <c r="P9" s="7"/>
      <c r="Q9" s="69" t="str">
        <f>D59</f>
        <v>FAİK DURSUN ÖZTÜRK</v>
      </c>
      <c r="R9" s="56">
        <f t="shared" si="8"/>
        <v>1</v>
      </c>
      <c r="S9" s="147">
        <f t="shared" si="9"/>
        <v>13</v>
      </c>
      <c r="T9" s="76">
        <f t="shared" si="10"/>
        <v>11</v>
      </c>
      <c r="U9" s="36">
        <f t="shared" si="11"/>
        <v>1</v>
      </c>
      <c r="V9" s="228">
        <f t="shared" si="12"/>
        <v>0</v>
      </c>
      <c r="W9" s="50">
        <v>13</v>
      </c>
      <c r="X9" s="49">
        <v>2</v>
      </c>
      <c r="Y9" s="143">
        <f t="shared" si="13"/>
        <v>-11</v>
      </c>
      <c r="Z9" s="148">
        <f t="shared" si="14"/>
        <v>2</v>
      </c>
      <c r="AA9" s="63">
        <f t="shared" si="15"/>
        <v>0</v>
      </c>
      <c r="AB9" s="14" t="str">
        <f>D60</f>
        <v>ALİCAN KARATAŞ</v>
      </c>
      <c r="AC9" s="226"/>
      <c r="AD9" s="12" t="str">
        <f>Q59</f>
        <v>MEHMET NALÇAİYİ</v>
      </c>
      <c r="AE9" s="19">
        <f t="shared" si="16"/>
        <v>0</v>
      </c>
      <c r="AF9" s="22">
        <f t="shared" si="17"/>
        <v>11</v>
      </c>
      <c r="AG9" s="150">
        <f t="shared" si="18"/>
        <v>-2</v>
      </c>
      <c r="AH9" s="36">
        <f t="shared" si="19"/>
        <v>0</v>
      </c>
      <c r="AI9" s="38">
        <f t="shared" si="20"/>
        <v>0</v>
      </c>
      <c r="AJ9" s="42">
        <v>11</v>
      </c>
      <c r="AK9" s="43">
        <v>13</v>
      </c>
      <c r="AL9" s="143">
        <f t="shared" si="21"/>
        <v>2</v>
      </c>
      <c r="AM9" s="44">
        <f t="shared" si="22"/>
        <v>13</v>
      </c>
      <c r="AN9" s="29">
        <f t="shared" si="23"/>
        <v>1</v>
      </c>
      <c r="AO9" s="14" t="str">
        <f>Q60</f>
        <v>MESUT ERGİŞİ</v>
      </c>
      <c r="AP9" s="7"/>
      <c r="AQ9" s="12" t="str">
        <f>AD59</f>
        <v>CANİP ASLAN</v>
      </c>
      <c r="AR9" s="19">
        <f t="shared" si="24"/>
        <v>1</v>
      </c>
      <c r="AS9" s="267">
        <f t="shared" si="25"/>
        <v>13</v>
      </c>
      <c r="AT9" s="107">
        <f t="shared" si="26"/>
        <v>6</v>
      </c>
      <c r="AU9" s="99">
        <f t="shared" si="27"/>
        <v>1</v>
      </c>
      <c r="AV9" s="100">
        <f t="shared" si="28"/>
        <v>0</v>
      </c>
      <c r="AW9" s="85">
        <v>13</v>
      </c>
      <c r="AX9" s="84">
        <v>7</v>
      </c>
      <c r="AY9" s="143">
        <f t="shared" si="29"/>
        <v>-6</v>
      </c>
      <c r="AZ9" s="268">
        <f t="shared" si="30"/>
        <v>7</v>
      </c>
      <c r="BA9" s="29">
        <f t="shared" si="31"/>
        <v>0</v>
      </c>
      <c r="BB9" s="14" t="str">
        <f>AD60</f>
        <v>ERHAN TONGAL</v>
      </c>
      <c r="BC9" s="7"/>
      <c r="BD9" s="111" t="str">
        <f>AQ59</f>
        <v>MEHMET NALÇAİYİ</v>
      </c>
      <c r="BE9" s="19">
        <f t="shared" si="32"/>
        <v>1</v>
      </c>
      <c r="BF9" s="151">
        <f t="shared" si="33"/>
        <v>13</v>
      </c>
      <c r="BG9" s="109">
        <f t="shared" si="34"/>
        <v>3</v>
      </c>
      <c r="BH9" s="36">
        <f t="shared" si="35"/>
        <v>0</v>
      </c>
      <c r="BI9" s="59">
        <f t="shared" si="36"/>
        <v>0</v>
      </c>
      <c r="BJ9" s="123">
        <v>13</v>
      </c>
      <c r="BK9" s="122">
        <v>10</v>
      </c>
      <c r="BL9" s="152">
        <f t="shared" si="37"/>
        <v>-3</v>
      </c>
      <c r="BM9" s="153">
        <f t="shared" si="38"/>
        <v>10</v>
      </c>
      <c r="BN9" s="29">
        <f t="shared" si="39"/>
        <v>0</v>
      </c>
      <c r="BO9" s="112" t="str">
        <f>AQ60</f>
        <v>HÜSEYİN TÜKENMEZ</v>
      </c>
      <c r="BP9" s="325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</row>
    <row r="10" spans="1:81" ht="12.75" customHeight="1" thickBot="1">
      <c r="A10" s="6">
        <v>8</v>
      </c>
      <c r="B10" s="220" t="s">
        <v>181</v>
      </c>
      <c r="C10" s="2"/>
      <c r="D10" s="111" t="str">
        <f>B17</f>
        <v>AHMET ELARSLAN</v>
      </c>
      <c r="E10" s="134">
        <f t="shared" si="0"/>
        <v>0</v>
      </c>
      <c r="F10" s="132">
        <f t="shared" si="1"/>
        <v>10</v>
      </c>
      <c r="G10" s="48">
        <f t="shared" si="2"/>
        <v>-3</v>
      </c>
      <c r="H10" s="133">
        <f t="shared" si="3"/>
        <v>0</v>
      </c>
      <c r="I10" s="26">
        <f t="shared" si="4"/>
        <v>1</v>
      </c>
      <c r="J10" s="237">
        <v>10</v>
      </c>
      <c r="K10" s="238">
        <v>13</v>
      </c>
      <c r="L10" s="141">
        <f t="shared" si="5"/>
        <v>3</v>
      </c>
      <c r="M10" s="142">
        <f t="shared" si="6"/>
        <v>13</v>
      </c>
      <c r="N10" s="29">
        <f t="shared" si="7"/>
        <v>1</v>
      </c>
      <c r="O10" s="14" t="str">
        <f>B18</f>
        <v>ÖZKAN KURT</v>
      </c>
      <c r="P10" s="7"/>
      <c r="Q10" s="69" t="str">
        <f>D61</f>
        <v>ENGİN ULUSOY</v>
      </c>
      <c r="R10" s="56">
        <f t="shared" si="8"/>
        <v>0</v>
      </c>
      <c r="S10" s="147">
        <f t="shared" si="9"/>
        <v>8</v>
      </c>
      <c r="T10" s="76">
        <f t="shared" si="10"/>
        <v>-5</v>
      </c>
      <c r="U10" s="36">
        <f t="shared" si="11"/>
        <v>0</v>
      </c>
      <c r="V10" s="228">
        <f t="shared" si="12"/>
        <v>1</v>
      </c>
      <c r="W10" s="50">
        <v>8</v>
      </c>
      <c r="X10" s="49">
        <v>13</v>
      </c>
      <c r="Y10" s="143">
        <f t="shared" si="13"/>
        <v>5</v>
      </c>
      <c r="Z10" s="148">
        <f t="shared" si="14"/>
        <v>13</v>
      </c>
      <c r="AA10" s="63">
        <f t="shared" si="15"/>
        <v>1</v>
      </c>
      <c r="AB10" s="14" t="str">
        <f>D62</f>
        <v>MESUT ERGİŞİ</v>
      </c>
      <c r="AC10" s="226"/>
      <c r="AD10" s="12" t="str">
        <f>Q61</f>
        <v>MEHMET KARATAŞ</v>
      </c>
      <c r="AE10" s="19">
        <f t="shared" si="16"/>
        <v>0</v>
      </c>
      <c r="AF10" s="22">
        <f t="shared" si="17"/>
        <v>0</v>
      </c>
      <c r="AG10" s="150">
        <f t="shared" si="18"/>
        <v>-13</v>
      </c>
      <c r="AH10" s="36">
        <f t="shared" si="19"/>
        <v>0</v>
      </c>
      <c r="AI10" s="38">
        <f t="shared" si="20"/>
        <v>0</v>
      </c>
      <c r="AJ10" s="42">
        <v>0</v>
      </c>
      <c r="AK10" s="43">
        <v>13</v>
      </c>
      <c r="AL10" s="143">
        <f t="shared" si="21"/>
        <v>13</v>
      </c>
      <c r="AM10" s="44">
        <f t="shared" si="22"/>
        <v>13</v>
      </c>
      <c r="AN10" s="29">
        <f t="shared" si="23"/>
        <v>1</v>
      </c>
      <c r="AO10" s="14" t="str">
        <f>Q62</f>
        <v>DOĞUKAN DAĞOĞLU</v>
      </c>
      <c r="AP10" s="7"/>
      <c r="AQ10" s="12" t="str">
        <f>AD61</f>
        <v>İLYAS CAVULDAK</v>
      </c>
      <c r="AR10" s="19">
        <f t="shared" si="24"/>
        <v>1</v>
      </c>
      <c r="AS10" s="267">
        <f t="shared" si="25"/>
        <v>13</v>
      </c>
      <c r="AT10" s="107">
        <f t="shared" si="26"/>
        <v>7</v>
      </c>
      <c r="AU10" s="99">
        <f t="shared" si="27"/>
        <v>1</v>
      </c>
      <c r="AV10" s="100">
        <f t="shared" si="28"/>
        <v>0</v>
      </c>
      <c r="AW10" s="85">
        <v>13</v>
      </c>
      <c r="AX10" s="84">
        <v>6</v>
      </c>
      <c r="AY10" s="143">
        <f t="shared" si="29"/>
        <v>-7</v>
      </c>
      <c r="AZ10" s="268">
        <f t="shared" si="30"/>
        <v>6</v>
      </c>
      <c r="BA10" s="29">
        <f t="shared" si="31"/>
        <v>0</v>
      </c>
      <c r="BB10" s="14" t="str">
        <f>AD62</f>
        <v>MESUT ERYEŞİL</v>
      </c>
      <c r="BC10" s="7"/>
      <c r="BD10" s="111" t="str">
        <f>AQ61</f>
        <v>MESUT ERGİŞİ</v>
      </c>
      <c r="BE10" s="19">
        <f t="shared" si="32"/>
        <v>1</v>
      </c>
      <c r="BF10" s="151">
        <f t="shared" si="33"/>
        <v>13</v>
      </c>
      <c r="BG10" s="109">
        <f t="shared" si="34"/>
        <v>3</v>
      </c>
      <c r="BH10" s="36">
        <f t="shared" si="35"/>
        <v>0</v>
      </c>
      <c r="BI10" s="59">
        <f t="shared" si="36"/>
        <v>0</v>
      </c>
      <c r="BJ10" s="123">
        <v>13</v>
      </c>
      <c r="BK10" s="122">
        <v>10</v>
      </c>
      <c r="BL10" s="152">
        <f t="shared" si="37"/>
        <v>-3</v>
      </c>
      <c r="BM10" s="153">
        <f t="shared" si="38"/>
        <v>10</v>
      </c>
      <c r="BN10" s="29">
        <f t="shared" si="39"/>
        <v>0</v>
      </c>
      <c r="BO10" s="112" t="str">
        <f>AQ62</f>
        <v>FARUK AYDIN</v>
      </c>
      <c r="BP10" s="325"/>
      <c r="BQ10" s="158"/>
      <c r="BR10" s="650" t="s">
        <v>303</v>
      </c>
      <c r="BS10" s="651"/>
      <c r="BT10" s="651"/>
      <c r="BU10" s="651"/>
      <c r="BV10" s="651"/>
      <c r="BW10" s="651"/>
      <c r="BX10" s="651"/>
      <c r="BY10" s="651"/>
      <c r="BZ10" s="651"/>
      <c r="CA10" s="651"/>
      <c r="CB10" s="651"/>
      <c r="CC10" s="652"/>
    </row>
    <row r="11" spans="1:81" ht="12.75" customHeight="1" thickBot="1">
      <c r="A11" s="6">
        <v>9</v>
      </c>
      <c r="B11" s="220" t="s">
        <v>88</v>
      </c>
      <c r="C11" s="2"/>
      <c r="D11" s="111" t="str">
        <f>B19</f>
        <v>CAN TÜKENMEZ</v>
      </c>
      <c r="E11" s="134">
        <f t="shared" si="0"/>
        <v>1</v>
      </c>
      <c r="F11" s="132">
        <f t="shared" si="1"/>
        <v>13</v>
      </c>
      <c r="G11" s="48">
        <f t="shared" si="2"/>
        <v>2</v>
      </c>
      <c r="H11" s="133">
        <f t="shared" si="3"/>
        <v>1</v>
      </c>
      <c r="I11" s="26">
        <f t="shared" si="4"/>
        <v>0</v>
      </c>
      <c r="J11" s="237">
        <v>13</v>
      </c>
      <c r="K11" s="238">
        <v>11</v>
      </c>
      <c r="L11" s="141">
        <f t="shared" si="5"/>
        <v>-2</v>
      </c>
      <c r="M11" s="142">
        <f t="shared" si="6"/>
        <v>11</v>
      </c>
      <c r="N11" s="29">
        <f t="shared" si="7"/>
        <v>0</v>
      </c>
      <c r="O11" s="14" t="str">
        <f>B20</f>
        <v>EMRE GÜRHAN</v>
      </c>
      <c r="P11" s="7"/>
      <c r="Q11" s="69" t="str">
        <f>D63</f>
        <v>Y.EMRE YEŞİLYURT</v>
      </c>
      <c r="R11" s="56">
        <f t="shared" si="8"/>
        <v>1</v>
      </c>
      <c r="S11" s="147">
        <f t="shared" si="9"/>
        <v>13</v>
      </c>
      <c r="T11" s="76">
        <f t="shared" si="10"/>
        <v>6</v>
      </c>
      <c r="U11" s="36">
        <f t="shared" si="11"/>
        <v>1</v>
      </c>
      <c r="V11" s="228">
        <f t="shared" si="12"/>
        <v>0</v>
      </c>
      <c r="W11" s="50">
        <v>13</v>
      </c>
      <c r="X11" s="49">
        <v>7</v>
      </c>
      <c r="Y11" s="143">
        <f t="shared" si="13"/>
        <v>-6</v>
      </c>
      <c r="Z11" s="148">
        <f t="shared" si="14"/>
        <v>7</v>
      </c>
      <c r="AA11" s="63">
        <f t="shared" si="15"/>
        <v>0</v>
      </c>
      <c r="AB11" s="14" t="str">
        <f>D64</f>
        <v>EKREM AYER</v>
      </c>
      <c r="AC11" s="226"/>
      <c r="AD11" s="12" t="str">
        <f>Q63</f>
        <v>BAYRAM SARIÇAM</v>
      </c>
      <c r="AE11" s="19">
        <f t="shared" si="16"/>
        <v>0</v>
      </c>
      <c r="AF11" s="22">
        <f t="shared" si="17"/>
        <v>6</v>
      </c>
      <c r="AG11" s="150">
        <f t="shared" si="18"/>
        <v>-7</v>
      </c>
      <c r="AH11" s="36">
        <f t="shared" si="19"/>
        <v>0</v>
      </c>
      <c r="AI11" s="38">
        <f t="shared" si="20"/>
        <v>0</v>
      </c>
      <c r="AJ11" s="42">
        <v>6</v>
      </c>
      <c r="AK11" s="43">
        <v>13</v>
      </c>
      <c r="AL11" s="143">
        <f t="shared" si="21"/>
        <v>7</v>
      </c>
      <c r="AM11" s="44">
        <f t="shared" si="22"/>
        <v>13</v>
      </c>
      <c r="AN11" s="29">
        <f t="shared" si="23"/>
        <v>1</v>
      </c>
      <c r="AO11" s="14" t="str">
        <f>Q64</f>
        <v>RUHİ TATLITÜRK</v>
      </c>
      <c r="AP11" s="7"/>
      <c r="AQ11" s="12" t="str">
        <f>AD63</f>
        <v>ÜMİT ENSAR</v>
      </c>
      <c r="AR11" s="19">
        <f t="shared" si="24"/>
        <v>0</v>
      </c>
      <c r="AS11" s="267">
        <f t="shared" si="25"/>
        <v>10</v>
      </c>
      <c r="AT11" s="107">
        <f t="shared" si="26"/>
        <v>-3</v>
      </c>
      <c r="AU11" s="99">
        <f t="shared" si="27"/>
        <v>0</v>
      </c>
      <c r="AV11" s="100">
        <f t="shared" si="28"/>
        <v>1</v>
      </c>
      <c r="AW11" s="85">
        <v>10</v>
      </c>
      <c r="AX11" s="84">
        <v>13</v>
      </c>
      <c r="AY11" s="143">
        <f t="shared" si="29"/>
        <v>3</v>
      </c>
      <c r="AZ11" s="268">
        <f t="shared" si="30"/>
        <v>13</v>
      </c>
      <c r="BA11" s="29">
        <f t="shared" si="31"/>
        <v>1</v>
      </c>
      <c r="BB11" s="14" t="str">
        <f>AD64</f>
        <v>MEHMET NALÇAİYİ</v>
      </c>
      <c r="BC11" s="7"/>
      <c r="BD11" s="111" t="str">
        <f>AQ63</f>
        <v>EKREM AYER</v>
      </c>
      <c r="BE11" s="19">
        <f t="shared" si="32"/>
        <v>1</v>
      </c>
      <c r="BF11" s="151">
        <f t="shared" si="33"/>
        <v>13</v>
      </c>
      <c r="BG11" s="109">
        <f t="shared" si="34"/>
        <v>8</v>
      </c>
      <c r="BH11" s="36">
        <f t="shared" si="35"/>
        <v>0</v>
      </c>
      <c r="BI11" s="59">
        <f t="shared" si="36"/>
        <v>0</v>
      </c>
      <c r="BJ11" s="123">
        <v>13</v>
      </c>
      <c r="BK11" s="122">
        <v>5</v>
      </c>
      <c r="BL11" s="152">
        <f t="shared" si="37"/>
        <v>-8</v>
      </c>
      <c r="BM11" s="153">
        <f t="shared" si="38"/>
        <v>5</v>
      </c>
      <c r="BN11" s="29">
        <f t="shared" si="39"/>
        <v>0</v>
      </c>
      <c r="BO11" s="112" t="str">
        <f>AQ64</f>
        <v>MEHMET SATILMIŞ BULUT</v>
      </c>
      <c r="BP11" s="325"/>
      <c r="BQ11" s="196" t="s">
        <v>299</v>
      </c>
      <c r="BR11" s="399" t="s">
        <v>1</v>
      </c>
      <c r="BS11" s="400" t="s">
        <v>6</v>
      </c>
      <c r="BT11" s="401" t="s">
        <v>7</v>
      </c>
      <c r="BU11" s="402" t="s">
        <v>13</v>
      </c>
      <c r="BV11" s="638" t="s">
        <v>8</v>
      </c>
      <c r="BW11" s="639"/>
      <c r="BX11" s="640" t="s">
        <v>9</v>
      </c>
      <c r="BY11" s="641"/>
      <c r="BZ11" s="402" t="s">
        <v>13</v>
      </c>
      <c r="CA11" s="403" t="s">
        <v>7</v>
      </c>
      <c r="CB11" s="401" t="s">
        <v>10</v>
      </c>
      <c r="CC11" s="404" t="s">
        <v>2</v>
      </c>
    </row>
    <row r="12" spans="1:81" ht="12.75" customHeight="1" thickBot="1">
      <c r="A12" s="6">
        <v>10</v>
      </c>
      <c r="B12" s="220" t="s">
        <v>182</v>
      </c>
      <c r="C12" s="2"/>
      <c r="D12" s="111" t="str">
        <f>B21</f>
        <v>İLYAS CAVULDAK</v>
      </c>
      <c r="E12" s="134">
        <f t="shared" si="0"/>
        <v>0</v>
      </c>
      <c r="F12" s="132">
        <f t="shared" si="1"/>
        <v>7</v>
      </c>
      <c r="G12" s="48">
        <f t="shared" si="2"/>
        <v>-6</v>
      </c>
      <c r="H12" s="133">
        <f t="shared" si="3"/>
        <v>0</v>
      </c>
      <c r="I12" s="26">
        <f t="shared" si="4"/>
        <v>1</v>
      </c>
      <c r="J12" s="237">
        <v>7</v>
      </c>
      <c r="K12" s="238">
        <v>13</v>
      </c>
      <c r="L12" s="141">
        <f t="shared" si="5"/>
        <v>6</v>
      </c>
      <c r="M12" s="142">
        <f t="shared" si="6"/>
        <v>13</v>
      </c>
      <c r="N12" s="29">
        <f t="shared" si="7"/>
        <v>1</v>
      </c>
      <c r="O12" s="14" t="str">
        <f>B22</f>
        <v>MESUT ERGİŞİ</v>
      </c>
      <c r="P12" s="7"/>
      <c r="Q12" s="69" t="str">
        <f>D65</f>
        <v>EROL SARCAN</v>
      </c>
      <c r="R12" s="56">
        <f t="shared" si="8"/>
        <v>1</v>
      </c>
      <c r="S12" s="147">
        <f t="shared" si="9"/>
        <v>13</v>
      </c>
      <c r="T12" s="76">
        <f t="shared" si="10"/>
        <v>9</v>
      </c>
      <c r="U12" s="36">
        <f t="shared" si="11"/>
        <v>1</v>
      </c>
      <c r="V12" s="228">
        <f t="shared" si="12"/>
        <v>0</v>
      </c>
      <c r="W12" s="50">
        <v>13</v>
      </c>
      <c r="X12" s="49">
        <v>4</v>
      </c>
      <c r="Y12" s="143">
        <f t="shared" si="13"/>
        <v>-9</v>
      </c>
      <c r="Z12" s="148">
        <f t="shared" si="14"/>
        <v>4</v>
      </c>
      <c r="AA12" s="63">
        <f t="shared" si="15"/>
        <v>0</v>
      </c>
      <c r="AB12" s="14" t="str">
        <f>D66</f>
        <v>SADULLAH PELEN</v>
      </c>
      <c r="AC12" s="226"/>
      <c r="AD12" s="12" t="str">
        <f>Q65</f>
        <v>TALHA ERSOY</v>
      </c>
      <c r="AE12" s="19">
        <f t="shared" si="16"/>
        <v>1</v>
      </c>
      <c r="AF12" s="22">
        <f t="shared" si="17"/>
        <v>13</v>
      </c>
      <c r="AG12" s="150">
        <f t="shared" si="18"/>
        <v>1</v>
      </c>
      <c r="AH12" s="36">
        <f t="shared" si="19"/>
        <v>0</v>
      </c>
      <c r="AI12" s="38">
        <f t="shared" si="20"/>
        <v>0</v>
      </c>
      <c r="AJ12" s="42">
        <v>13</v>
      </c>
      <c r="AK12" s="43">
        <v>12</v>
      </c>
      <c r="AL12" s="143">
        <f t="shared" si="21"/>
        <v>-1</v>
      </c>
      <c r="AM12" s="44">
        <f t="shared" si="22"/>
        <v>12</v>
      </c>
      <c r="AN12" s="29">
        <f t="shared" si="23"/>
        <v>0</v>
      </c>
      <c r="AO12" s="14" t="str">
        <f>Q66</f>
        <v>SENİH DEMİRGİL</v>
      </c>
      <c r="AP12" s="7"/>
      <c r="AQ12" s="12" t="str">
        <f>AD65</f>
        <v>ENES KOFOĞLU</v>
      </c>
      <c r="AR12" s="19">
        <f t="shared" si="24"/>
        <v>1</v>
      </c>
      <c r="AS12" s="267">
        <f t="shared" si="25"/>
        <v>13</v>
      </c>
      <c r="AT12" s="107">
        <f t="shared" si="26"/>
        <v>4</v>
      </c>
      <c r="AU12" s="99">
        <f t="shared" si="27"/>
        <v>1</v>
      </c>
      <c r="AV12" s="100">
        <f t="shared" si="28"/>
        <v>0</v>
      </c>
      <c r="AW12" s="85">
        <v>13</v>
      </c>
      <c r="AX12" s="84">
        <v>9</v>
      </c>
      <c r="AY12" s="143">
        <f t="shared" si="29"/>
        <v>-4</v>
      </c>
      <c r="AZ12" s="268">
        <f t="shared" si="30"/>
        <v>9</v>
      </c>
      <c r="BA12" s="29">
        <f t="shared" si="31"/>
        <v>0</v>
      </c>
      <c r="BB12" s="14" t="str">
        <f>AD66</f>
        <v>FAİK DURSUN ÖZTÜRK</v>
      </c>
      <c r="BC12" s="7"/>
      <c r="BD12" s="111" t="str">
        <f>AQ65</f>
        <v>RUHİ TATLITÜRK</v>
      </c>
      <c r="BE12" s="19">
        <f t="shared" si="32"/>
        <v>1</v>
      </c>
      <c r="BF12" s="151">
        <f t="shared" si="33"/>
        <v>13</v>
      </c>
      <c r="BG12" s="109">
        <f t="shared" si="34"/>
        <v>1</v>
      </c>
      <c r="BH12" s="36">
        <f t="shared" si="35"/>
        <v>0</v>
      </c>
      <c r="BI12" s="59">
        <f t="shared" si="36"/>
        <v>0</v>
      </c>
      <c r="BJ12" s="123">
        <v>13</v>
      </c>
      <c r="BK12" s="122">
        <v>12</v>
      </c>
      <c r="BL12" s="152">
        <f t="shared" si="37"/>
        <v>-1</v>
      </c>
      <c r="BM12" s="153">
        <f t="shared" si="38"/>
        <v>12</v>
      </c>
      <c r="BN12" s="29">
        <f t="shared" si="39"/>
        <v>0</v>
      </c>
      <c r="BO12" s="112" t="str">
        <f>AQ66</f>
        <v>İDRİS ÇELİK</v>
      </c>
      <c r="BP12" s="196"/>
      <c r="BQ12" s="478" t="s">
        <v>295</v>
      </c>
      <c r="BR12" s="220" t="s">
        <v>29</v>
      </c>
      <c r="BS12" s="270">
        <v>1</v>
      </c>
      <c r="BT12" s="271">
        <f>BX12</f>
        <v>13</v>
      </c>
      <c r="BU12" s="274">
        <f>SUM(BT12-CA12)</f>
        <v>9</v>
      </c>
      <c r="BV12" s="272">
        <f>IF(BS12&gt;0,1,0)</f>
        <v>1</v>
      </c>
      <c r="BW12" s="273">
        <f>IF(CB13&gt;0,1,0)</f>
        <v>0</v>
      </c>
      <c r="BX12" s="275">
        <v>13</v>
      </c>
      <c r="BY12" s="276">
        <v>4</v>
      </c>
      <c r="BZ12" s="277">
        <f>SUM(CA12-BT12)</f>
        <v>-9</v>
      </c>
      <c r="CA12" s="277">
        <f>BY12</f>
        <v>4</v>
      </c>
      <c r="CB12" s="278">
        <v>0</v>
      </c>
      <c r="CC12" s="220" t="s">
        <v>70</v>
      </c>
    </row>
    <row r="13" spans="1:81" ht="12.75" customHeight="1">
      <c r="A13" s="6">
        <v>11</v>
      </c>
      <c r="B13" s="220" t="s">
        <v>183</v>
      </c>
      <c r="C13" s="2"/>
      <c r="D13" s="111" t="str">
        <f>B23</f>
        <v>SENİH DEMİRGİL</v>
      </c>
      <c r="E13" s="134">
        <f t="shared" si="0"/>
        <v>1</v>
      </c>
      <c r="F13" s="132">
        <f t="shared" si="1"/>
        <v>13</v>
      </c>
      <c r="G13" s="48">
        <f t="shared" si="2"/>
        <v>13</v>
      </c>
      <c r="H13" s="133">
        <f t="shared" si="3"/>
        <v>1</v>
      </c>
      <c r="I13" s="26">
        <f t="shared" si="4"/>
        <v>0</v>
      </c>
      <c r="J13" s="237">
        <v>13</v>
      </c>
      <c r="K13" s="238">
        <v>0</v>
      </c>
      <c r="L13" s="141">
        <f t="shared" si="5"/>
        <v>-13</v>
      </c>
      <c r="M13" s="142">
        <f t="shared" si="6"/>
        <v>0</v>
      </c>
      <c r="N13" s="29">
        <f t="shared" si="7"/>
        <v>0</v>
      </c>
      <c r="O13" s="14" t="str">
        <f>B24</f>
        <v>MUSTAFA HARPUTLU</v>
      </c>
      <c r="P13" s="7"/>
      <c r="Q13" s="69" t="str">
        <f>D67</f>
        <v>FURKAN GÜLTEKİN</v>
      </c>
      <c r="R13" s="56">
        <f t="shared" si="8"/>
        <v>1</v>
      </c>
      <c r="S13" s="147">
        <f t="shared" si="9"/>
        <v>13</v>
      </c>
      <c r="T13" s="76">
        <f t="shared" si="10"/>
        <v>8</v>
      </c>
      <c r="U13" s="36">
        <f t="shared" si="11"/>
        <v>1</v>
      </c>
      <c r="V13" s="228">
        <f t="shared" si="12"/>
        <v>0</v>
      </c>
      <c r="W13" s="50">
        <v>13</v>
      </c>
      <c r="X13" s="49">
        <v>5</v>
      </c>
      <c r="Y13" s="143">
        <f t="shared" si="13"/>
        <v>-8</v>
      </c>
      <c r="Z13" s="148">
        <f t="shared" si="14"/>
        <v>5</v>
      </c>
      <c r="AA13" s="63">
        <f t="shared" si="15"/>
        <v>0</v>
      </c>
      <c r="AB13" s="14" t="str">
        <f>D68</f>
        <v>AHMET YARATILMIŞ</v>
      </c>
      <c r="AC13" s="226"/>
      <c r="AD13" s="12" t="str">
        <f>Q67</f>
        <v>ERHAN TONGAL</v>
      </c>
      <c r="AE13" s="19">
        <f t="shared" si="16"/>
        <v>1</v>
      </c>
      <c r="AF13" s="22">
        <f t="shared" si="17"/>
        <v>13</v>
      </c>
      <c r="AG13" s="150">
        <f t="shared" si="18"/>
        <v>3</v>
      </c>
      <c r="AH13" s="36">
        <f t="shared" si="19"/>
        <v>0</v>
      </c>
      <c r="AI13" s="38">
        <f t="shared" si="20"/>
        <v>0</v>
      </c>
      <c r="AJ13" s="42">
        <v>13</v>
      </c>
      <c r="AK13" s="43">
        <v>10</v>
      </c>
      <c r="AL13" s="143">
        <f t="shared" si="21"/>
        <v>-3</v>
      </c>
      <c r="AM13" s="44">
        <f t="shared" si="22"/>
        <v>10</v>
      </c>
      <c r="AN13" s="29">
        <f t="shared" si="23"/>
        <v>0</v>
      </c>
      <c r="AO13" s="14" t="str">
        <f>Q68</f>
        <v>EMRE ESKİ</v>
      </c>
      <c r="AP13" s="7"/>
      <c r="AQ13" s="12" t="str">
        <f>AD67</f>
        <v>M.GARİP TARÇIN</v>
      </c>
      <c r="AR13" s="19">
        <f t="shared" si="24"/>
        <v>0</v>
      </c>
      <c r="AS13" s="267">
        <f t="shared" si="25"/>
        <v>9</v>
      </c>
      <c r="AT13" s="107">
        <f t="shared" si="26"/>
        <v>-4</v>
      </c>
      <c r="AU13" s="99">
        <f t="shared" si="27"/>
        <v>0</v>
      </c>
      <c r="AV13" s="100">
        <f t="shared" si="28"/>
        <v>1</v>
      </c>
      <c r="AW13" s="85">
        <v>9</v>
      </c>
      <c r="AX13" s="84">
        <v>13</v>
      </c>
      <c r="AY13" s="143">
        <f t="shared" si="29"/>
        <v>4</v>
      </c>
      <c r="AZ13" s="268">
        <f t="shared" si="30"/>
        <v>13</v>
      </c>
      <c r="BA13" s="29">
        <f t="shared" si="31"/>
        <v>1</v>
      </c>
      <c r="BB13" s="14" t="str">
        <f>AD68</f>
        <v>FARUK AYDIN</v>
      </c>
      <c r="BC13" s="7"/>
      <c r="BD13" s="111" t="str">
        <f>AQ67</f>
        <v>BAYRAM SARIÇAM</v>
      </c>
      <c r="BE13" s="19">
        <f t="shared" si="32"/>
        <v>0</v>
      </c>
      <c r="BF13" s="151">
        <f t="shared" si="33"/>
        <v>10</v>
      </c>
      <c r="BG13" s="109">
        <f t="shared" si="34"/>
        <v>-3</v>
      </c>
      <c r="BH13" s="36">
        <f t="shared" si="35"/>
        <v>0</v>
      </c>
      <c r="BI13" s="59">
        <f t="shared" si="36"/>
        <v>0</v>
      </c>
      <c r="BJ13" s="123">
        <v>10</v>
      </c>
      <c r="BK13" s="122">
        <v>13</v>
      </c>
      <c r="BL13" s="152">
        <f t="shared" si="37"/>
        <v>3</v>
      </c>
      <c r="BM13" s="153">
        <f t="shared" si="38"/>
        <v>13</v>
      </c>
      <c r="BN13" s="29">
        <f t="shared" si="39"/>
        <v>1</v>
      </c>
      <c r="BO13" s="112" t="str">
        <f>AQ68</f>
        <v>ALİCAN KARATAŞ</v>
      </c>
      <c r="BP13" s="196"/>
      <c r="BQ13" s="478" t="s">
        <v>296</v>
      </c>
      <c r="BR13" s="220" t="s">
        <v>88</v>
      </c>
      <c r="BS13" s="270">
        <v>1</v>
      </c>
      <c r="BT13" s="366">
        <f>BX13</f>
        <v>13</v>
      </c>
      <c r="BU13" s="282">
        <f>SUM(BT13-CA13)</f>
        <v>8</v>
      </c>
      <c r="BV13" s="272">
        <f>IF(BS13&gt;0,1,0)</f>
        <v>1</v>
      </c>
      <c r="BW13" s="281">
        <f>IF(CB13&gt;0,1,0)</f>
        <v>0</v>
      </c>
      <c r="BX13" s="283">
        <v>13</v>
      </c>
      <c r="BY13" s="284">
        <v>5</v>
      </c>
      <c r="BZ13" s="285">
        <f>SUM(CA13-BT13)</f>
        <v>-8</v>
      </c>
      <c r="CA13" s="285">
        <f>BY13</f>
        <v>5</v>
      </c>
      <c r="CB13" s="278">
        <v>0</v>
      </c>
      <c r="CC13" s="220" t="s">
        <v>182</v>
      </c>
    </row>
    <row r="14" spans="1:81" ht="12.75" customHeight="1">
      <c r="A14" s="6">
        <v>12</v>
      </c>
      <c r="B14" s="220" t="s">
        <v>95</v>
      </c>
      <c r="C14" s="2"/>
      <c r="D14" s="111" t="str">
        <f>B25</f>
        <v>ÜMİT ENSAR</v>
      </c>
      <c r="E14" s="134">
        <f t="shared" si="0"/>
        <v>1</v>
      </c>
      <c r="F14" s="132">
        <f t="shared" si="1"/>
        <v>13</v>
      </c>
      <c r="G14" s="48">
        <f t="shared" si="2"/>
        <v>2</v>
      </c>
      <c r="H14" s="133">
        <f t="shared" si="3"/>
        <v>1</v>
      </c>
      <c r="I14" s="26">
        <f t="shared" si="4"/>
        <v>0</v>
      </c>
      <c r="J14" s="237">
        <v>13</v>
      </c>
      <c r="K14" s="238">
        <v>11</v>
      </c>
      <c r="L14" s="141">
        <f t="shared" si="5"/>
        <v>-2</v>
      </c>
      <c r="M14" s="142">
        <f t="shared" si="6"/>
        <v>11</v>
      </c>
      <c r="N14" s="29">
        <f t="shared" si="7"/>
        <v>0</v>
      </c>
      <c r="O14" s="14" t="str">
        <f>B26</f>
        <v>VAROL ÇAKIR</v>
      </c>
      <c r="P14" s="7"/>
      <c r="Q14" s="69" t="str">
        <f>D69</f>
        <v>RUHİ TATLITÜRK</v>
      </c>
      <c r="R14" s="56">
        <f t="shared" si="8"/>
        <v>1</v>
      </c>
      <c r="S14" s="147">
        <f t="shared" si="9"/>
        <v>13</v>
      </c>
      <c r="T14" s="76">
        <f t="shared" si="10"/>
        <v>1</v>
      </c>
      <c r="U14" s="36">
        <f t="shared" si="11"/>
        <v>1</v>
      </c>
      <c r="V14" s="228">
        <f t="shared" si="12"/>
        <v>0</v>
      </c>
      <c r="W14" s="50">
        <v>13</v>
      </c>
      <c r="X14" s="49">
        <v>12</v>
      </c>
      <c r="Y14" s="143">
        <f t="shared" si="13"/>
        <v>-1</v>
      </c>
      <c r="Z14" s="148">
        <f t="shared" si="14"/>
        <v>12</v>
      </c>
      <c r="AA14" s="63">
        <f t="shared" si="15"/>
        <v>0</v>
      </c>
      <c r="AB14" s="14" t="str">
        <f>D70</f>
        <v>FARUK AYDIN</v>
      </c>
      <c r="AC14" s="226"/>
      <c r="AD14" s="12" t="str">
        <f>Q69</f>
        <v>M.YILMAZ DURAN</v>
      </c>
      <c r="AE14" s="19">
        <f t="shared" si="16"/>
        <v>1</v>
      </c>
      <c r="AF14" s="22">
        <f t="shared" si="17"/>
        <v>13</v>
      </c>
      <c r="AG14" s="150">
        <f t="shared" si="18"/>
        <v>10</v>
      </c>
      <c r="AH14" s="36">
        <f t="shared" si="19"/>
        <v>0</v>
      </c>
      <c r="AI14" s="38">
        <f t="shared" si="20"/>
        <v>0</v>
      </c>
      <c r="AJ14" s="42">
        <v>13</v>
      </c>
      <c r="AK14" s="43">
        <v>3</v>
      </c>
      <c r="AL14" s="143">
        <f t="shared" si="21"/>
        <v>-10</v>
      </c>
      <c r="AM14" s="44">
        <f t="shared" si="22"/>
        <v>3</v>
      </c>
      <c r="AN14" s="29">
        <f t="shared" si="23"/>
        <v>0</v>
      </c>
      <c r="AO14" s="14" t="str">
        <f>Q70</f>
        <v>GAFFUR KEDİKOĞLU</v>
      </c>
      <c r="AP14" s="7"/>
      <c r="AQ14" s="12" t="str">
        <f>AD69</f>
        <v>NAMIK BEKAR</v>
      </c>
      <c r="AR14" s="19">
        <f t="shared" si="24"/>
        <v>0</v>
      </c>
      <c r="AS14" s="267">
        <f t="shared" si="25"/>
        <v>5</v>
      </c>
      <c r="AT14" s="107">
        <f t="shared" si="26"/>
        <v>-8</v>
      </c>
      <c r="AU14" s="99">
        <f t="shared" si="27"/>
        <v>0</v>
      </c>
      <c r="AV14" s="100">
        <f t="shared" si="28"/>
        <v>1</v>
      </c>
      <c r="AW14" s="85">
        <v>5</v>
      </c>
      <c r="AX14" s="84">
        <v>13</v>
      </c>
      <c r="AY14" s="143">
        <f t="shared" si="29"/>
        <v>8</v>
      </c>
      <c r="AZ14" s="268">
        <f t="shared" si="30"/>
        <v>13</v>
      </c>
      <c r="BA14" s="29">
        <f t="shared" si="31"/>
        <v>1</v>
      </c>
      <c r="BB14" s="14" t="str">
        <f>AD70</f>
        <v>TAMER SIĞ</v>
      </c>
      <c r="BC14" s="7"/>
      <c r="BD14" s="111" t="str">
        <f>AQ69</f>
        <v>MEHMET KARATAŞ</v>
      </c>
      <c r="BE14" s="19">
        <f t="shared" si="32"/>
        <v>0</v>
      </c>
      <c r="BF14" s="151">
        <f t="shared" si="33"/>
        <v>10</v>
      </c>
      <c r="BG14" s="109">
        <f t="shared" si="34"/>
        <v>-3</v>
      </c>
      <c r="BH14" s="36">
        <f t="shared" si="35"/>
        <v>0</v>
      </c>
      <c r="BI14" s="59">
        <f t="shared" si="36"/>
        <v>0</v>
      </c>
      <c r="BJ14" s="123">
        <v>10</v>
      </c>
      <c r="BK14" s="122">
        <v>13</v>
      </c>
      <c r="BL14" s="152">
        <f t="shared" si="37"/>
        <v>3</v>
      </c>
      <c r="BM14" s="153">
        <f t="shared" si="38"/>
        <v>13</v>
      </c>
      <c r="BN14" s="29">
        <f t="shared" si="39"/>
        <v>1</v>
      </c>
      <c r="BO14" s="112" t="str">
        <f>AQ70</f>
        <v>EMRE ESKİ</v>
      </c>
      <c r="BP14" s="196"/>
      <c r="BQ14" s="253"/>
      <c r="BR14" s="351"/>
      <c r="BS14" s="340"/>
      <c r="BT14" s="347"/>
      <c r="BU14" s="340"/>
      <c r="BV14" s="340"/>
      <c r="BW14" s="340"/>
      <c r="BX14" s="348"/>
      <c r="BY14" s="348"/>
      <c r="BZ14" s="348"/>
      <c r="CA14" s="348"/>
      <c r="CB14" s="345"/>
      <c r="CC14" s="351"/>
    </row>
    <row r="15" spans="1:81" ht="12.75" customHeight="1">
      <c r="A15" s="6">
        <v>13</v>
      </c>
      <c r="B15" s="220" t="s">
        <v>184</v>
      </c>
      <c r="C15" s="2"/>
      <c r="D15" s="111" t="str">
        <f>B27</f>
        <v>M.GARİP TARÇIN</v>
      </c>
      <c r="E15" s="134">
        <f t="shared" si="0"/>
        <v>1</v>
      </c>
      <c r="F15" s="132">
        <f t="shared" si="1"/>
        <v>13</v>
      </c>
      <c r="G15" s="48">
        <f t="shared" si="2"/>
        <v>10</v>
      </c>
      <c r="H15" s="133">
        <f t="shared" si="3"/>
        <v>1</v>
      </c>
      <c r="I15" s="26">
        <f t="shared" si="4"/>
        <v>0</v>
      </c>
      <c r="J15" s="237">
        <v>13</v>
      </c>
      <c r="K15" s="238">
        <v>3</v>
      </c>
      <c r="L15" s="141">
        <f t="shared" si="5"/>
        <v>-10</v>
      </c>
      <c r="M15" s="142">
        <f t="shared" si="6"/>
        <v>3</v>
      </c>
      <c r="N15" s="29">
        <f t="shared" si="7"/>
        <v>0</v>
      </c>
      <c r="O15" s="14" t="str">
        <f>B28</f>
        <v>ADİL KIR</v>
      </c>
      <c r="P15" s="7"/>
      <c r="Q15" s="69" t="str">
        <f>D71</f>
        <v>NAMIK BEKAR</v>
      </c>
      <c r="R15" s="56">
        <f t="shared" si="8"/>
        <v>0</v>
      </c>
      <c r="S15" s="147">
        <f t="shared" si="9"/>
        <v>9</v>
      </c>
      <c r="T15" s="76">
        <f t="shared" si="10"/>
        <v>-4</v>
      </c>
      <c r="U15" s="36">
        <f t="shared" si="11"/>
        <v>0</v>
      </c>
      <c r="V15" s="228">
        <f t="shared" si="12"/>
        <v>1</v>
      </c>
      <c r="W15" s="50">
        <v>9</v>
      </c>
      <c r="X15" s="49">
        <v>13</v>
      </c>
      <c r="Y15" s="143">
        <f t="shared" si="13"/>
        <v>4</v>
      </c>
      <c r="Z15" s="148">
        <f t="shared" si="14"/>
        <v>13</v>
      </c>
      <c r="AA15" s="63">
        <f t="shared" si="15"/>
        <v>1</v>
      </c>
      <c r="AB15" s="14" t="str">
        <f>D72</f>
        <v>BAYRAM SARIÇAM</v>
      </c>
      <c r="AC15" s="226"/>
      <c r="AD15" s="12" t="str">
        <f>Q71</f>
        <v>FARUK AYDIN</v>
      </c>
      <c r="AE15" s="19">
        <f t="shared" si="16"/>
        <v>1</v>
      </c>
      <c r="AF15" s="22">
        <f t="shared" si="17"/>
        <v>13</v>
      </c>
      <c r="AG15" s="150">
        <f t="shared" si="18"/>
        <v>2</v>
      </c>
      <c r="AH15" s="36">
        <f t="shared" si="19"/>
        <v>0</v>
      </c>
      <c r="AI15" s="38">
        <f t="shared" si="20"/>
        <v>0</v>
      </c>
      <c r="AJ15" s="42">
        <v>13</v>
      </c>
      <c r="AK15" s="43">
        <v>11</v>
      </c>
      <c r="AL15" s="143">
        <f t="shared" si="21"/>
        <v>-2</v>
      </c>
      <c r="AM15" s="44">
        <f t="shared" si="22"/>
        <v>11</v>
      </c>
      <c r="AN15" s="29">
        <f t="shared" si="23"/>
        <v>0</v>
      </c>
      <c r="AO15" s="14" t="str">
        <f>Q72</f>
        <v>AHMET ELARSLAN</v>
      </c>
      <c r="AP15" s="7"/>
      <c r="AQ15" s="12" t="str">
        <f>AD71</f>
        <v>ZEKERİYA ABAR</v>
      </c>
      <c r="AR15" s="19">
        <f t="shared" si="24"/>
        <v>0</v>
      </c>
      <c r="AS15" s="267">
        <f t="shared" si="25"/>
        <v>9</v>
      </c>
      <c r="AT15" s="107">
        <f t="shared" si="26"/>
        <v>-4</v>
      </c>
      <c r="AU15" s="99">
        <f t="shared" si="27"/>
        <v>0</v>
      </c>
      <c r="AV15" s="100">
        <f t="shared" si="28"/>
        <v>1</v>
      </c>
      <c r="AW15" s="85">
        <v>9</v>
      </c>
      <c r="AX15" s="84">
        <v>13</v>
      </c>
      <c r="AY15" s="143">
        <f t="shared" si="29"/>
        <v>4</v>
      </c>
      <c r="AZ15" s="268">
        <f t="shared" si="30"/>
        <v>13</v>
      </c>
      <c r="BA15" s="29">
        <f t="shared" si="31"/>
        <v>1</v>
      </c>
      <c r="BB15" s="14" t="str">
        <f>AD72</f>
        <v>EKREM AYER</v>
      </c>
      <c r="BC15" s="7"/>
      <c r="BD15" s="111" t="str">
        <f>AQ71</f>
        <v>BUĞRA ARSLAN</v>
      </c>
      <c r="BE15" s="19">
        <f t="shared" si="32"/>
        <v>0</v>
      </c>
      <c r="BF15" s="151">
        <f t="shared" si="33"/>
        <v>7</v>
      </c>
      <c r="BG15" s="109">
        <f t="shared" si="34"/>
        <v>-6</v>
      </c>
      <c r="BH15" s="36">
        <f t="shared" si="35"/>
        <v>0</v>
      </c>
      <c r="BI15" s="59">
        <f t="shared" si="36"/>
        <v>0</v>
      </c>
      <c r="BJ15" s="123">
        <v>7</v>
      </c>
      <c r="BK15" s="122">
        <v>13</v>
      </c>
      <c r="BL15" s="152">
        <f t="shared" si="37"/>
        <v>6</v>
      </c>
      <c r="BM15" s="153">
        <f t="shared" si="38"/>
        <v>13</v>
      </c>
      <c r="BN15" s="29">
        <f t="shared" si="39"/>
        <v>1</v>
      </c>
      <c r="BO15" s="112" t="str">
        <f>AQ72</f>
        <v>ENGİN ULUSOY</v>
      </c>
      <c r="BP15" s="196"/>
      <c r="BQ15" s="253"/>
      <c r="BR15" s="351"/>
      <c r="BS15" s="340"/>
      <c r="BT15" s="347"/>
      <c r="BU15" s="340"/>
      <c r="BV15" s="340"/>
      <c r="BW15" s="340"/>
      <c r="BX15" s="348"/>
      <c r="BY15" s="348"/>
      <c r="BZ15" s="348"/>
      <c r="CA15" s="348"/>
      <c r="CB15" s="345"/>
      <c r="CC15" s="351"/>
    </row>
    <row r="16" spans="1:81" ht="12.75" customHeight="1">
      <c r="A16" s="6">
        <v>14</v>
      </c>
      <c r="B16" s="220" t="s">
        <v>185</v>
      </c>
      <c r="C16" s="2"/>
      <c r="D16" s="111" t="str">
        <f>B29</f>
        <v>Y.EMRE YEŞİLYURT</v>
      </c>
      <c r="E16" s="134">
        <f t="shared" si="0"/>
        <v>1</v>
      </c>
      <c r="F16" s="132">
        <f t="shared" si="1"/>
        <v>13</v>
      </c>
      <c r="G16" s="48">
        <f t="shared" si="2"/>
        <v>6</v>
      </c>
      <c r="H16" s="133">
        <f t="shared" si="3"/>
        <v>1</v>
      </c>
      <c r="I16" s="26">
        <f t="shared" si="4"/>
        <v>0</v>
      </c>
      <c r="J16" s="237">
        <v>13</v>
      </c>
      <c r="K16" s="238">
        <v>7</v>
      </c>
      <c r="L16" s="141">
        <f t="shared" si="5"/>
        <v>-6</v>
      </c>
      <c r="M16" s="142">
        <f t="shared" si="6"/>
        <v>7</v>
      </c>
      <c r="N16" s="29">
        <f t="shared" si="7"/>
        <v>0</v>
      </c>
      <c r="O16" s="14" t="str">
        <f>B30</f>
        <v>MUSA ALTUN</v>
      </c>
      <c r="P16" s="7"/>
      <c r="Q16" s="69" t="str">
        <f>D73</f>
        <v>FERHAT ODABAŞ</v>
      </c>
      <c r="R16" s="56">
        <f t="shared" si="8"/>
        <v>1</v>
      </c>
      <c r="S16" s="147">
        <f t="shared" si="9"/>
        <v>13</v>
      </c>
      <c r="T16" s="76">
        <f t="shared" si="10"/>
        <v>9</v>
      </c>
      <c r="U16" s="36">
        <f t="shared" si="11"/>
        <v>1</v>
      </c>
      <c r="V16" s="228">
        <f t="shared" si="12"/>
        <v>0</v>
      </c>
      <c r="W16" s="50">
        <v>13</v>
      </c>
      <c r="X16" s="49">
        <v>4</v>
      </c>
      <c r="Y16" s="143">
        <f t="shared" si="13"/>
        <v>-9</v>
      </c>
      <c r="Z16" s="148">
        <f t="shared" si="14"/>
        <v>4</v>
      </c>
      <c r="AA16" s="63">
        <f t="shared" si="15"/>
        <v>0</v>
      </c>
      <c r="AB16" s="14" t="str">
        <f>D74</f>
        <v>ÖZKAN KURT</v>
      </c>
      <c r="AC16" s="226"/>
      <c r="AD16" s="12" t="str">
        <f>Q73</f>
        <v>OZAN KAPLANDENİZ</v>
      </c>
      <c r="AE16" s="19">
        <f t="shared" si="16"/>
        <v>0</v>
      </c>
      <c r="AF16" s="22">
        <f t="shared" si="17"/>
        <v>4</v>
      </c>
      <c r="AG16" s="150">
        <f t="shared" si="18"/>
        <v>-9</v>
      </c>
      <c r="AH16" s="36">
        <f t="shared" si="19"/>
        <v>0</v>
      </c>
      <c r="AI16" s="38">
        <f t="shared" si="20"/>
        <v>0</v>
      </c>
      <c r="AJ16" s="42">
        <v>4</v>
      </c>
      <c r="AK16" s="43">
        <v>13</v>
      </c>
      <c r="AL16" s="143">
        <f t="shared" si="21"/>
        <v>9</v>
      </c>
      <c r="AM16" s="44">
        <f t="shared" si="22"/>
        <v>13</v>
      </c>
      <c r="AN16" s="29">
        <f t="shared" si="23"/>
        <v>1</v>
      </c>
      <c r="AO16" s="14" t="str">
        <f>Q74</f>
        <v>İLYAS CAVULDAK</v>
      </c>
      <c r="AP16" s="7"/>
      <c r="AQ16" s="12" t="str">
        <f>AD73</f>
        <v>İDRİS ÇELİK</v>
      </c>
      <c r="AR16" s="19">
        <f t="shared" si="24"/>
        <v>1</v>
      </c>
      <c r="AS16" s="267">
        <f t="shared" si="25"/>
        <v>13</v>
      </c>
      <c r="AT16" s="107">
        <f t="shared" si="26"/>
        <v>1</v>
      </c>
      <c r="AU16" s="99">
        <f t="shared" si="27"/>
        <v>1</v>
      </c>
      <c r="AV16" s="100">
        <f t="shared" si="28"/>
        <v>0</v>
      </c>
      <c r="AW16" s="85">
        <v>13</v>
      </c>
      <c r="AX16" s="84">
        <v>12</v>
      </c>
      <c r="AY16" s="143">
        <f t="shared" si="29"/>
        <v>-1</v>
      </c>
      <c r="AZ16" s="268">
        <f t="shared" si="30"/>
        <v>12</v>
      </c>
      <c r="BA16" s="29">
        <f t="shared" si="31"/>
        <v>0</v>
      </c>
      <c r="BB16" s="14" t="str">
        <f>AD74</f>
        <v>ERDAL BUYRUK</v>
      </c>
      <c r="BC16" s="7"/>
      <c r="BD16" s="111" t="str">
        <f>AQ73</f>
        <v>GÖKHAN ÇELİK</v>
      </c>
      <c r="BE16" s="19">
        <f t="shared" si="32"/>
        <v>1</v>
      </c>
      <c r="BF16" s="151">
        <f t="shared" si="33"/>
        <v>13</v>
      </c>
      <c r="BG16" s="109">
        <f t="shared" si="34"/>
        <v>9</v>
      </c>
      <c r="BH16" s="36">
        <f t="shared" si="35"/>
        <v>0</v>
      </c>
      <c r="BI16" s="59">
        <f t="shared" si="36"/>
        <v>0</v>
      </c>
      <c r="BJ16" s="123">
        <v>13</v>
      </c>
      <c r="BK16" s="122">
        <v>4</v>
      </c>
      <c r="BL16" s="152">
        <f t="shared" si="37"/>
        <v>-9</v>
      </c>
      <c r="BM16" s="153">
        <f t="shared" si="38"/>
        <v>4</v>
      </c>
      <c r="BN16" s="29">
        <f t="shared" si="39"/>
        <v>0</v>
      </c>
      <c r="BO16" s="112" t="str">
        <f>AQ74</f>
        <v>SEZGİN AYDIN</v>
      </c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</row>
    <row r="17" spans="1:81" ht="12.75" customHeight="1">
      <c r="A17" s="6">
        <v>15</v>
      </c>
      <c r="B17" s="220" t="s">
        <v>186</v>
      </c>
      <c r="C17" s="2"/>
      <c r="D17" s="111" t="str">
        <f>B31</f>
        <v>CAFER DENİZCİ</v>
      </c>
      <c r="E17" s="134">
        <f t="shared" si="0"/>
        <v>0</v>
      </c>
      <c r="F17" s="132">
        <f t="shared" si="1"/>
        <v>4</v>
      </c>
      <c r="G17" s="48">
        <f t="shared" si="2"/>
        <v>-9</v>
      </c>
      <c r="H17" s="133">
        <f t="shared" si="3"/>
        <v>0</v>
      </c>
      <c r="I17" s="26">
        <f t="shared" si="4"/>
        <v>1</v>
      </c>
      <c r="J17" s="237">
        <v>4</v>
      </c>
      <c r="K17" s="238">
        <v>13</v>
      </c>
      <c r="L17" s="141">
        <f t="shared" si="5"/>
        <v>9</v>
      </c>
      <c r="M17" s="142">
        <f t="shared" si="6"/>
        <v>13</v>
      </c>
      <c r="N17" s="29">
        <f t="shared" si="7"/>
        <v>1</v>
      </c>
      <c r="O17" s="14" t="str">
        <f>B32</f>
        <v>M.YILMAZ DURAN</v>
      </c>
      <c r="P17" s="7"/>
      <c r="Q17" s="69" t="str">
        <f>D75</f>
        <v>TALHA ERSOY</v>
      </c>
      <c r="R17" s="56">
        <f t="shared" si="8"/>
        <v>1</v>
      </c>
      <c r="S17" s="147">
        <f t="shared" si="9"/>
        <v>13</v>
      </c>
      <c r="T17" s="76">
        <f t="shared" si="10"/>
        <v>2</v>
      </c>
      <c r="U17" s="36">
        <f t="shared" si="11"/>
        <v>1</v>
      </c>
      <c r="V17" s="228">
        <f t="shared" si="12"/>
        <v>0</v>
      </c>
      <c r="W17" s="50">
        <v>13</v>
      </c>
      <c r="X17" s="49">
        <v>11</v>
      </c>
      <c r="Y17" s="143">
        <f t="shared" si="13"/>
        <v>-2</v>
      </c>
      <c r="Z17" s="148">
        <f t="shared" si="14"/>
        <v>11</v>
      </c>
      <c r="AA17" s="63">
        <f t="shared" si="15"/>
        <v>0</v>
      </c>
      <c r="AB17" s="14" t="str">
        <f>D76</f>
        <v>MEHMET SATILMIŞ BULUT</v>
      </c>
      <c r="AC17" s="226"/>
      <c r="AD17" s="12" t="str">
        <f>Q75</f>
        <v>ENGİN ULUSOY</v>
      </c>
      <c r="AE17" s="19">
        <f t="shared" si="16"/>
        <v>0</v>
      </c>
      <c r="AF17" s="22">
        <f t="shared" si="17"/>
        <v>12</v>
      </c>
      <c r="AG17" s="150">
        <f t="shared" si="18"/>
        <v>-1</v>
      </c>
      <c r="AH17" s="36">
        <f t="shared" si="19"/>
        <v>0</v>
      </c>
      <c r="AI17" s="38">
        <f t="shared" si="20"/>
        <v>0</v>
      </c>
      <c r="AJ17" s="42">
        <v>12</v>
      </c>
      <c r="AK17" s="43">
        <v>13</v>
      </c>
      <c r="AL17" s="143">
        <f t="shared" si="21"/>
        <v>1</v>
      </c>
      <c r="AM17" s="44">
        <f t="shared" si="22"/>
        <v>13</v>
      </c>
      <c r="AN17" s="29">
        <f>IF(AK17&gt;10,1,0)</f>
        <v>1</v>
      </c>
      <c r="AO17" s="14" t="str">
        <f>Q76</f>
        <v>MEHMET SATILMIŞ BULUT</v>
      </c>
      <c r="AP17" s="7"/>
      <c r="AQ17" s="12" t="str">
        <f>AD75</f>
        <v>İ. HAKKI YILMAZ</v>
      </c>
      <c r="AR17" s="19">
        <f t="shared" si="24"/>
        <v>0</v>
      </c>
      <c r="AS17" s="267">
        <f t="shared" si="25"/>
        <v>10</v>
      </c>
      <c r="AT17" s="107">
        <f t="shared" si="26"/>
        <v>-3</v>
      </c>
      <c r="AU17" s="99">
        <f t="shared" si="27"/>
        <v>0</v>
      </c>
      <c r="AV17" s="100">
        <f t="shared" si="28"/>
        <v>1</v>
      </c>
      <c r="AW17" s="85">
        <v>10</v>
      </c>
      <c r="AX17" s="84">
        <v>13</v>
      </c>
      <c r="AY17" s="143">
        <f t="shared" si="29"/>
        <v>3</v>
      </c>
      <c r="AZ17" s="268">
        <f t="shared" si="30"/>
        <v>13</v>
      </c>
      <c r="BA17" s="29">
        <f t="shared" si="31"/>
        <v>1</v>
      </c>
      <c r="BB17" s="14" t="str">
        <f>AD76</f>
        <v>MEHMET SATILMIŞ BULUT</v>
      </c>
      <c r="BC17" s="7"/>
      <c r="BD17" s="111" t="str">
        <f>AQ75</f>
        <v>ÜMİT ENSAR</v>
      </c>
      <c r="BE17" s="19">
        <f t="shared" si="32"/>
        <v>1</v>
      </c>
      <c r="BF17" s="151">
        <f t="shared" si="33"/>
        <v>13</v>
      </c>
      <c r="BG17" s="109">
        <f t="shared" si="34"/>
        <v>8</v>
      </c>
      <c r="BH17" s="36">
        <f t="shared" si="35"/>
        <v>0</v>
      </c>
      <c r="BI17" s="59">
        <f t="shared" si="36"/>
        <v>0</v>
      </c>
      <c r="BJ17" s="123">
        <v>13</v>
      </c>
      <c r="BK17" s="122">
        <v>5</v>
      </c>
      <c r="BL17" s="152">
        <f t="shared" si="37"/>
        <v>-8</v>
      </c>
      <c r="BM17" s="153">
        <f t="shared" si="38"/>
        <v>5</v>
      </c>
      <c r="BN17" s="29">
        <f t="shared" si="39"/>
        <v>0</v>
      </c>
      <c r="BO17" s="112" t="str">
        <f>AQ76</f>
        <v>SİNAN ACAR</v>
      </c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</row>
    <row r="18" spans="1:81" ht="12.75" customHeight="1">
      <c r="A18" s="6">
        <v>16</v>
      </c>
      <c r="B18" s="220" t="s">
        <v>187</v>
      </c>
      <c r="C18" s="2"/>
      <c r="D18" s="116" t="str">
        <f>B33</f>
        <v>İDRİS ÇELİK</v>
      </c>
      <c r="E18" s="134">
        <f t="shared" si="0"/>
        <v>0</v>
      </c>
      <c r="F18" s="132">
        <f t="shared" si="1"/>
        <v>6</v>
      </c>
      <c r="G18" s="48">
        <f t="shared" si="2"/>
        <v>-7</v>
      </c>
      <c r="H18" s="133">
        <f t="shared" si="3"/>
        <v>0</v>
      </c>
      <c r="I18" s="26">
        <f t="shared" si="4"/>
        <v>1</v>
      </c>
      <c r="J18" s="237">
        <v>6</v>
      </c>
      <c r="K18" s="238">
        <v>13</v>
      </c>
      <c r="L18" s="141">
        <f t="shared" si="5"/>
        <v>7</v>
      </c>
      <c r="M18" s="142">
        <f t="shared" si="6"/>
        <v>13</v>
      </c>
      <c r="N18" s="29">
        <f t="shared" si="7"/>
        <v>1</v>
      </c>
      <c r="O18" s="14" t="str">
        <f>B34</f>
        <v>FAİK DURSUN ÖZTÜRK</v>
      </c>
      <c r="P18" s="7"/>
      <c r="Q18" s="69" t="str">
        <f>D77</f>
        <v>DOĞUKAN DAĞOĞLU</v>
      </c>
      <c r="R18" s="56">
        <f t="shared" si="8"/>
        <v>1</v>
      </c>
      <c r="S18" s="147">
        <f t="shared" si="9"/>
        <v>13</v>
      </c>
      <c r="T18" s="76">
        <f t="shared" si="10"/>
        <v>6</v>
      </c>
      <c r="U18" s="36">
        <f t="shared" si="11"/>
        <v>1</v>
      </c>
      <c r="V18" s="228">
        <f t="shared" si="12"/>
        <v>0</v>
      </c>
      <c r="W18" s="50">
        <v>13</v>
      </c>
      <c r="X18" s="49">
        <v>7</v>
      </c>
      <c r="Y18" s="143">
        <f t="shared" si="13"/>
        <v>-6</v>
      </c>
      <c r="Z18" s="148">
        <f t="shared" si="14"/>
        <v>7</v>
      </c>
      <c r="AA18" s="63">
        <f t="shared" si="15"/>
        <v>0</v>
      </c>
      <c r="AB18" s="14" t="str">
        <f>D78</f>
        <v>CAN TÜKENMEZ</v>
      </c>
      <c r="AC18" s="226"/>
      <c r="AD18" s="12" t="str">
        <f>Q77</f>
        <v>CANİP ASLAN</v>
      </c>
      <c r="AE18" s="19">
        <f t="shared" si="16"/>
        <v>1</v>
      </c>
      <c r="AF18" s="22">
        <f t="shared" si="17"/>
        <v>13</v>
      </c>
      <c r="AG18" s="150">
        <f t="shared" si="18"/>
        <v>12</v>
      </c>
      <c r="AH18" s="36">
        <f t="shared" si="19"/>
        <v>0</v>
      </c>
      <c r="AI18" s="38">
        <f t="shared" si="20"/>
        <v>0</v>
      </c>
      <c r="AJ18" s="42">
        <v>13</v>
      </c>
      <c r="AK18" s="43">
        <v>1</v>
      </c>
      <c r="AL18" s="143">
        <f t="shared" si="21"/>
        <v>-12</v>
      </c>
      <c r="AM18" s="44">
        <f t="shared" si="22"/>
        <v>1</v>
      </c>
      <c r="AN18" s="29">
        <f aca="true" t="shared" si="40" ref="AN18:AN39">IF(AK18&gt;12,1,0)</f>
        <v>0</v>
      </c>
      <c r="AO18" s="14" t="str">
        <f>Q78</f>
        <v>MURAT ŞAN</v>
      </c>
      <c r="AP18" s="7"/>
      <c r="AQ18" s="12" t="str">
        <f>AD77</f>
        <v>BAYRAM SARIÇAM</v>
      </c>
      <c r="AR18" s="19">
        <f t="shared" si="24"/>
        <v>1</v>
      </c>
      <c r="AS18" s="267">
        <f t="shared" si="25"/>
        <v>13</v>
      </c>
      <c r="AT18" s="107">
        <f t="shared" si="26"/>
        <v>3</v>
      </c>
      <c r="AU18" s="99">
        <f t="shared" si="27"/>
        <v>1</v>
      </c>
      <c r="AV18" s="100">
        <f t="shared" si="28"/>
        <v>0</v>
      </c>
      <c r="AW18" s="85">
        <v>13</v>
      </c>
      <c r="AX18" s="84">
        <v>10</v>
      </c>
      <c r="AY18" s="143">
        <f t="shared" si="29"/>
        <v>-3</v>
      </c>
      <c r="AZ18" s="268">
        <f t="shared" si="30"/>
        <v>10</v>
      </c>
      <c r="BA18" s="29">
        <f t="shared" si="31"/>
        <v>0</v>
      </c>
      <c r="BB18" s="14" t="str">
        <f>AD78</f>
        <v>İSMAİL MEŞEDALI</v>
      </c>
      <c r="BC18" s="7"/>
      <c r="BD18" s="111" t="str">
        <f>AQ77</f>
        <v>İBRAHİM ÇİDEM</v>
      </c>
      <c r="BE18" s="19">
        <f t="shared" si="32"/>
        <v>0</v>
      </c>
      <c r="BF18" s="151">
        <f t="shared" si="33"/>
        <v>2</v>
      </c>
      <c r="BG18" s="109">
        <f t="shared" si="34"/>
        <v>-11</v>
      </c>
      <c r="BH18" s="36">
        <f t="shared" si="35"/>
        <v>0</v>
      </c>
      <c r="BI18" s="59">
        <f t="shared" si="36"/>
        <v>0</v>
      </c>
      <c r="BJ18" s="123">
        <v>2</v>
      </c>
      <c r="BK18" s="122">
        <v>13</v>
      </c>
      <c r="BL18" s="152">
        <f t="shared" si="37"/>
        <v>11</v>
      </c>
      <c r="BM18" s="153">
        <f t="shared" si="38"/>
        <v>13</v>
      </c>
      <c r="BN18" s="29">
        <f t="shared" si="39"/>
        <v>1</v>
      </c>
      <c r="BO18" s="112" t="str">
        <f>AQ78</f>
        <v>ERHAN TONGAL</v>
      </c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</row>
    <row r="19" spans="1:81" ht="12.75" customHeight="1" thickBot="1">
      <c r="A19" s="6">
        <v>17</v>
      </c>
      <c r="B19" s="220" t="s">
        <v>188</v>
      </c>
      <c r="C19" s="2"/>
      <c r="D19" s="111" t="str">
        <f>B35</f>
        <v>OZAN KAPLANDENİZ</v>
      </c>
      <c r="E19" s="134">
        <f t="shared" si="0"/>
        <v>0</v>
      </c>
      <c r="F19" s="132">
        <f t="shared" si="1"/>
        <v>12</v>
      </c>
      <c r="G19" s="48">
        <f t="shared" si="2"/>
        <v>-1</v>
      </c>
      <c r="H19" s="133">
        <f t="shared" si="3"/>
        <v>0</v>
      </c>
      <c r="I19" s="26">
        <f t="shared" si="4"/>
        <v>1</v>
      </c>
      <c r="J19" s="237">
        <v>12</v>
      </c>
      <c r="K19" s="238">
        <v>13</v>
      </c>
      <c r="L19" s="141">
        <f t="shared" si="5"/>
        <v>1</v>
      </c>
      <c r="M19" s="142">
        <f t="shared" si="6"/>
        <v>13</v>
      </c>
      <c r="N19" s="29">
        <f t="shared" si="7"/>
        <v>1</v>
      </c>
      <c r="O19" s="14" t="str">
        <f>B36</f>
        <v>MEHMET KARATAŞ</v>
      </c>
      <c r="P19" s="7"/>
      <c r="Q19" s="69" t="str">
        <f>D79</f>
        <v>ÜMİT ENSAR</v>
      </c>
      <c r="R19" s="56">
        <f t="shared" si="8"/>
        <v>1</v>
      </c>
      <c r="S19" s="147">
        <f t="shared" si="9"/>
        <v>13</v>
      </c>
      <c r="T19" s="76">
        <f t="shared" si="10"/>
        <v>10</v>
      </c>
      <c r="U19" s="36">
        <f t="shared" si="11"/>
        <v>1</v>
      </c>
      <c r="V19" s="228">
        <f t="shared" si="12"/>
        <v>0</v>
      </c>
      <c r="W19" s="50">
        <v>13</v>
      </c>
      <c r="X19" s="49">
        <v>3</v>
      </c>
      <c r="Y19" s="143">
        <f t="shared" si="13"/>
        <v>-10</v>
      </c>
      <c r="Z19" s="148">
        <f t="shared" si="14"/>
        <v>3</v>
      </c>
      <c r="AA19" s="63">
        <f t="shared" si="15"/>
        <v>0</v>
      </c>
      <c r="AB19" s="14" t="str">
        <f>D80</f>
        <v>ŞİNASİ SELECİLER</v>
      </c>
      <c r="AC19" s="226"/>
      <c r="AD19" s="12" t="str">
        <f>Q79</f>
        <v>SEZGİN AYDIN</v>
      </c>
      <c r="AE19" s="19">
        <f t="shared" si="16"/>
        <v>0</v>
      </c>
      <c r="AF19" s="22">
        <f t="shared" si="17"/>
        <v>10</v>
      </c>
      <c r="AG19" s="150">
        <f t="shared" si="18"/>
        <v>-3</v>
      </c>
      <c r="AH19" s="36">
        <f t="shared" si="19"/>
        <v>0</v>
      </c>
      <c r="AI19" s="38">
        <f t="shared" si="20"/>
        <v>0</v>
      </c>
      <c r="AJ19" s="42">
        <v>10</v>
      </c>
      <c r="AK19" s="43">
        <v>13</v>
      </c>
      <c r="AL19" s="143">
        <f t="shared" si="21"/>
        <v>3</v>
      </c>
      <c r="AM19" s="44">
        <f t="shared" si="22"/>
        <v>13</v>
      </c>
      <c r="AN19" s="29">
        <f t="shared" si="40"/>
        <v>1</v>
      </c>
      <c r="AO19" s="14" t="str">
        <f>Q80</f>
        <v>ZEKERİYA ABAR</v>
      </c>
      <c r="AP19" s="7"/>
      <c r="AQ19" s="12" t="str">
        <f>AD79</f>
        <v>CAN TÜKENMEZ</v>
      </c>
      <c r="AR19" s="19">
        <f t="shared" si="24"/>
        <v>0</v>
      </c>
      <c r="AS19" s="267">
        <f t="shared" si="25"/>
        <v>12</v>
      </c>
      <c r="AT19" s="107">
        <f t="shared" si="26"/>
        <v>-1</v>
      </c>
      <c r="AU19" s="99">
        <f t="shared" si="27"/>
        <v>0</v>
      </c>
      <c r="AV19" s="100">
        <f t="shared" si="28"/>
        <v>1</v>
      </c>
      <c r="AW19" s="85">
        <v>12</v>
      </c>
      <c r="AX19" s="84">
        <v>13</v>
      </c>
      <c r="AY19" s="143">
        <f t="shared" si="29"/>
        <v>1</v>
      </c>
      <c r="AZ19" s="268">
        <f t="shared" si="30"/>
        <v>13</v>
      </c>
      <c r="BA19" s="29">
        <f t="shared" si="31"/>
        <v>1</v>
      </c>
      <c r="BB19" s="14" t="str">
        <f>AD80</f>
        <v>BUĞRA ARSLAN</v>
      </c>
      <c r="BC19" s="7"/>
      <c r="BD19" s="111" t="str">
        <f>AQ79</f>
        <v>ÖZKAN KURT</v>
      </c>
      <c r="BE19" s="19">
        <f t="shared" si="32"/>
        <v>1</v>
      </c>
      <c r="BF19" s="151">
        <f t="shared" si="33"/>
        <v>13</v>
      </c>
      <c r="BG19" s="109">
        <f t="shared" si="34"/>
        <v>13</v>
      </c>
      <c r="BH19" s="36">
        <f t="shared" si="35"/>
        <v>0</v>
      </c>
      <c r="BI19" s="59">
        <f t="shared" si="36"/>
        <v>0</v>
      </c>
      <c r="BJ19" s="123">
        <v>13</v>
      </c>
      <c r="BK19" s="122">
        <v>0</v>
      </c>
      <c r="BL19" s="152">
        <f t="shared" si="37"/>
        <v>-13</v>
      </c>
      <c r="BM19" s="153">
        <f t="shared" si="38"/>
        <v>0</v>
      </c>
      <c r="BN19" s="29">
        <f t="shared" si="39"/>
        <v>0</v>
      </c>
      <c r="BO19" s="112" t="str">
        <f>AQ80</f>
        <v>MESUT ERYEŞİL</v>
      </c>
      <c r="BP19" s="196"/>
      <c r="BQ19" s="158"/>
      <c r="BR19" s="650" t="s">
        <v>303</v>
      </c>
      <c r="BS19" s="651"/>
      <c r="BT19" s="651"/>
      <c r="BU19" s="651"/>
      <c r="BV19" s="651"/>
      <c r="BW19" s="651"/>
      <c r="BX19" s="651"/>
      <c r="BY19" s="651"/>
      <c r="BZ19" s="651"/>
      <c r="CA19" s="651"/>
      <c r="CB19" s="651"/>
      <c r="CC19" s="652"/>
    </row>
    <row r="20" spans="1:81" ht="12.75" customHeight="1" thickBot="1">
      <c r="A20" s="6">
        <v>18</v>
      </c>
      <c r="B20" s="220" t="s">
        <v>189</v>
      </c>
      <c r="C20" s="2"/>
      <c r="D20" s="111" t="str">
        <f>B37</f>
        <v>MESUT ERYEŞİL</v>
      </c>
      <c r="E20" s="134">
        <f t="shared" si="0"/>
        <v>1</v>
      </c>
      <c r="F20" s="132">
        <f t="shared" si="1"/>
        <v>13</v>
      </c>
      <c r="G20" s="48">
        <f t="shared" si="2"/>
        <v>13</v>
      </c>
      <c r="H20" s="133">
        <f t="shared" si="3"/>
        <v>1</v>
      </c>
      <c r="I20" s="26">
        <f t="shared" si="4"/>
        <v>0</v>
      </c>
      <c r="J20" s="237">
        <v>13</v>
      </c>
      <c r="K20" s="238">
        <v>0</v>
      </c>
      <c r="L20" s="141">
        <f t="shared" si="5"/>
        <v>-13</v>
      </c>
      <c r="M20" s="142">
        <f t="shared" si="6"/>
        <v>0</v>
      </c>
      <c r="N20" s="29">
        <f t="shared" si="7"/>
        <v>0</v>
      </c>
      <c r="O20" s="14" t="str">
        <f>B38</f>
        <v>SERKAN IŞILDAK</v>
      </c>
      <c r="P20" s="7"/>
      <c r="Q20" s="69" t="str">
        <f>D81</f>
        <v>MEHMET NALÇAİYİ</v>
      </c>
      <c r="R20" s="56">
        <f t="shared" si="8"/>
        <v>1</v>
      </c>
      <c r="S20" s="147">
        <f t="shared" si="9"/>
        <v>13</v>
      </c>
      <c r="T20" s="76">
        <f t="shared" si="10"/>
        <v>10</v>
      </c>
      <c r="U20" s="36">
        <f t="shared" si="11"/>
        <v>1</v>
      </c>
      <c r="V20" s="228">
        <f t="shared" si="12"/>
        <v>0</v>
      </c>
      <c r="W20" s="50">
        <v>13</v>
      </c>
      <c r="X20" s="49">
        <v>3</v>
      </c>
      <c r="Y20" s="143">
        <f t="shared" si="13"/>
        <v>-10</v>
      </c>
      <c r="Z20" s="148">
        <f t="shared" si="14"/>
        <v>3</v>
      </c>
      <c r="AA20" s="63">
        <f t="shared" si="15"/>
        <v>0</v>
      </c>
      <c r="AB20" s="14" t="str">
        <f>D82</f>
        <v>CANER MAKARA</v>
      </c>
      <c r="AC20" s="226"/>
      <c r="AD20" s="12" t="str">
        <f>Q81</f>
        <v>YILMAZ GÜZELOCAK</v>
      </c>
      <c r="AE20" s="19">
        <f t="shared" si="16"/>
        <v>0</v>
      </c>
      <c r="AF20" s="22">
        <f t="shared" si="17"/>
        <v>10</v>
      </c>
      <c r="AG20" s="150">
        <f t="shared" si="18"/>
        <v>-3</v>
      </c>
      <c r="AH20" s="36">
        <f t="shared" si="19"/>
        <v>0</v>
      </c>
      <c r="AI20" s="38">
        <f t="shared" si="20"/>
        <v>0</v>
      </c>
      <c r="AJ20" s="42">
        <v>10</v>
      </c>
      <c r="AK20" s="43">
        <v>13</v>
      </c>
      <c r="AL20" s="143">
        <f t="shared" si="21"/>
        <v>3</v>
      </c>
      <c r="AM20" s="44">
        <f t="shared" si="22"/>
        <v>13</v>
      </c>
      <c r="AN20" s="29">
        <f t="shared" si="40"/>
        <v>1</v>
      </c>
      <c r="AO20" s="14" t="str">
        <f>Q82</f>
        <v>EKREM AYER</v>
      </c>
      <c r="AP20" s="7"/>
      <c r="AQ20" s="12" t="str">
        <f>AD81</f>
        <v>CANER MAKARA</v>
      </c>
      <c r="AR20" s="19">
        <f t="shared" si="24"/>
        <v>0</v>
      </c>
      <c r="AS20" s="267">
        <f t="shared" si="25"/>
        <v>8</v>
      </c>
      <c r="AT20" s="107">
        <f t="shared" si="26"/>
        <v>-5</v>
      </c>
      <c r="AU20" s="99">
        <f t="shared" si="27"/>
        <v>0</v>
      </c>
      <c r="AV20" s="100">
        <f t="shared" si="28"/>
        <v>1</v>
      </c>
      <c r="AW20" s="85">
        <v>8</v>
      </c>
      <c r="AX20" s="84">
        <v>13</v>
      </c>
      <c r="AY20" s="143">
        <f t="shared" si="29"/>
        <v>5</v>
      </c>
      <c r="AZ20" s="268">
        <f t="shared" si="30"/>
        <v>13</v>
      </c>
      <c r="BA20" s="29">
        <f t="shared" si="31"/>
        <v>1</v>
      </c>
      <c r="BB20" s="14" t="str">
        <f>AD82</f>
        <v>MEHMET KARATAŞ</v>
      </c>
      <c r="BC20" s="7"/>
      <c r="BD20" s="111" t="str">
        <f>AQ81</f>
        <v>FAİK DURSUN ÖZTÜRK</v>
      </c>
      <c r="BE20" s="19">
        <f t="shared" si="32"/>
        <v>0</v>
      </c>
      <c r="BF20" s="151">
        <f t="shared" si="33"/>
        <v>0</v>
      </c>
      <c r="BG20" s="109">
        <f t="shared" si="34"/>
        <v>-13</v>
      </c>
      <c r="BH20" s="36">
        <f t="shared" si="35"/>
        <v>0</v>
      </c>
      <c r="BI20" s="59">
        <f t="shared" si="36"/>
        <v>0</v>
      </c>
      <c r="BJ20" s="123">
        <v>0</v>
      </c>
      <c r="BK20" s="122">
        <v>13</v>
      </c>
      <c r="BL20" s="152">
        <f t="shared" si="37"/>
        <v>13</v>
      </c>
      <c r="BM20" s="153">
        <f t="shared" si="38"/>
        <v>13</v>
      </c>
      <c r="BN20" s="29">
        <f t="shared" si="39"/>
        <v>1</v>
      </c>
      <c r="BO20" s="112" t="str">
        <f>AQ82</f>
        <v>M.GARİP TARÇIN</v>
      </c>
      <c r="BP20" s="196"/>
      <c r="BQ20" s="196"/>
      <c r="BR20" s="399" t="s">
        <v>1</v>
      </c>
      <c r="BS20" s="400" t="s">
        <v>6</v>
      </c>
      <c r="BT20" s="401" t="s">
        <v>7</v>
      </c>
      <c r="BU20" s="402" t="s">
        <v>13</v>
      </c>
      <c r="BV20" s="638" t="s">
        <v>8</v>
      </c>
      <c r="BW20" s="639"/>
      <c r="BX20" s="640" t="s">
        <v>9</v>
      </c>
      <c r="BY20" s="641"/>
      <c r="BZ20" s="402" t="s">
        <v>13</v>
      </c>
      <c r="CA20" s="403" t="s">
        <v>7</v>
      </c>
      <c r="CB20" s="401" t="s">
        <v>10</v>
      </c>
      <c r="CC20" s="404" t="s">
        <v>2</v>
      </c>
    </row>
    <row r="21" spans="1:81" ht="12.75" customHeight="1">
      <c r="A21" s="6">
        <v>19</v>
      </c>
      <c r="B21" s="220" t="s">
        <v>190</v>
      </c>
      <c r="C21" s="2"/>
      <c r="D21" s="111" t="str">
        <f>B39</f>
        <v>AHMET YARATILMIŞ</v>
      </c>
      <c r="E21" s="134">
        <f t="shared" si="0"/>
        <v>1</v>
      </c>
      <c r="F21" s="132">
        <f t="shared" si="1"/>
        <v>13</v>
      </c>
      <c r="G21" s="48">
        <f t="shared" si="2"/>
        <v>5</v>
      </c>
      <c r="H21" s="133">
        <f t="shared" si="3"/>
        <v>1</v>
      </c>
      <c r="I21" s="26">
        <f t="shared" si="4"/>
        <v>0</v>
      </c>
      <c r="J21" s="237">
        <v>13</v>
      </c>
      <c r="K21" s="238">
        <v>8</v>
      </c>
      <c r="L21" s="141">
        <f t="shared" si="5"/>
        <v>-5</v>
      </c>
      <c r="M21" s="142">
        <f t="shared" si="6"/>
        <v>8</v>
      </c>
      <c r="N21" s="29">
        <f t="shared" si="7"/>
        <v>0</v>
      </c>
      <c r="O21" s="14" t="str">
        <f>B40</f>
        <v>ŞABAN SARTIK</v>
      </c>
      <c r="P21" s="7"/>
      <c r="Q21" s="69" t="str">
        <f>D83</f>
        <v>MEHMET KARATAŞ</v>
      </c>
      <c r="R21" s="56">
        <f t="shared" si="8"/>
        <v>1</v>
      </c>
      <c r="S21" s="147">
        <f t="shared" si="9"/>
        <v>13</v>
      </c>
      <c r="T21" s="76">
        <f t="shared" si="10"/>
        <v>9</v>
      </c>
      <c r="U21" s="36">
        <f t="shared" si="11"/>
        <v>1</v>
      </c>
      <c r="V21" s="228">
        <f t="shared" si="12"/>
        <v>0</v>
      </c>
      <c r="W21" s="50">
        <v>13</v>
      </c>
      <c r="X21" s="49">
        <v>4</v>
      </c>
      <c r="Y21" s="143">
        <f t="shared" si="13"/>
        <v>-9</v>
      </c>
      <c r="Z21" s="148">
        <f t="shared" si="14"/>
        <v>4</v>
      </c>
      <c r="AA21" s="63">
        <f t="shared" si="15"/>
        <v>0</v>
      </c>
      <c r="AB21" s="14" t="str">
        <f>D84</f>
        <v>BUĞRA ARSLAN</v>
      </c>
      <c r="AC21" s="226"/>
      <c r="AD21" s="12" t="str">
        <f>Q83</f>
        <v>NAMIK BEKAR</v>
      </c>
      <c r="AE21" s="19">
        <f t="shared" si="16"/>
        <v>1</v>
      </c>
      <c r="AF21" s="22">
        <f t="shared" si="17"/>
        <v>13</v>
      </c>
      <c r="AG21" s="150">
        <f t="shared" si="18"/>
        <v>6</v>
      </c>
      <c r="AH21" s="36">
        <f t="shared" si="19"/>
        <v>0</v>
      </c>
      <c r="AI21" s="38">
        <f t="shared" si="20"/>
        <v>0</v>
      </c>
      <c r="AJ21" s="42">
        <v>13</v>
      </c>
      <c r="AK21" s="43">
        <v>7</v>
      </c>
      <c r="AL21" s="143">
        <f t="shared" si="21"/>
        <v>-6</v>
      </c>
      <c r="AM21" s="44">
        <f t="shared" si="22"/>
        <v>7</v>
      </c>
      <c r="AN21" s="29">
        <f t="shared" si="40"/>
        <v>0</v>
      </c>
      <c r="AO21" s="14" t="str">
        <f>Q84</f>
        <v>EMRE GÜRHAN</v>
      </c>
      <c r="AP21" s="7"/>
      <c r="AQ21" s="12" t="str">
        <f>AD83</f>
        <v>ALİCAN KARATAŞ</v>
      </c>
      <c r="AR21" s="19">
        <f t="shared" si="24"/>
        <v>1</v>
      </c>
      <c r="AS21" s="267">
        <f t="shared" si="25"/>
        <v>13</v>
      </c>
      <c r="AT21" s="107">
        <f t="shared" si="26"/>
        <v>6</v>
      </c>
      <c r="AU21" s="99">
        <f t="shared" si="27"/>
        <v>1</v>
      </c>
      <c r="AV21" s="100">
        <f t="shared" si="28"/>
        <v>0</v>
      </c>
      <c r="AW21" s="85">
        <v>13</v>
      </c>
      <c r="AX21" s="84">
        <v>7</v>
      </c>
      <c r="AY21" s="143">
        <f t="shared" si="29"/>
        <v>-6</v>
      </c>
      <c r="AZ21" s="268">
        <f t="shared" si="30"/>
        <v>7</v>
      </c>
      <c r="BA21" s="29">
        <f t="shared" si="31"/>
        <v>0</v>
      </c>
      <c r="BB21" s="14" t="str">
        <f>AD84</f>
        <v>CAFER DENİZCİ</v>
      </c>
      <c r="BC21" s="7"/>
      <c r="BD21" s="111" t="str">
        <f>AQ83</f>
        <v>ERDAL BUYRUK</v>
      </c>
      <c r="BE21" s="19">
        <f t="shared" si="32"/>
        <v>0</v>
      </c>
      <c r="BF21" s="151">
        <f t="shared" si="33"/>
        <v>10</v>
      </c>
      <c r="BG21" s="109">
        <f t="shared" si="34"/>
        <v>-3</v>
      </c>
      <c r="BH21" s="36">
        <f t="shared" si="35"/>
        <v>0</v>
      </c>
      <c r="BI21" s="59">
        <f t="shared" si="36"/>
        <v>0</v>
      </c>
      <c r="BJ21" s="123">
        <v>10</v>
      </c>
      <c r="BK21" s="122">
        <v>13</v>
      </c>
      <c r="BL21" s="152">
        <f t="shared" si="37"/>
        <v>3</v>
      </c>
      <c r="BM21" s="153">
        <f t="shared" si="38"/>
        <v>13</v>
      </c>
      <c r="BN21" s="29">
        <f t="shared" si="39"/>
        <v>1</v>
      </c>
      <c r="BO21" s="112" t="str">
        <f>AQ84</f>
        <v>İ. HAKKI YILMAZ</v>
      </c>
      <c r="BP21" s="196"/>
      <c r="BQ21" s="478" t="s">
        <v>297</v>
      </c>
      <c r="BR21" s="220" t="s">
        <v>29</v>
      </c>
      <c r="BS21" s="270"/>
      <c r="BT21" s="271">
        <f>BX21</f>
        <v>8</v>
      </c>
      <c r="BU21" s="274">
        <f>SUM(BT21-CA21)</f>
        <v>-5</v>
      </c>
      <c r="BV21" s="272">
        <f>IF(BS21&gt;1,1,0)</f>
        <v>0</v>
      </c>
      <c r="BW21" s="273">
        <f>IF(CB21&gt;1,1,0)</f>
        <v>0</v>
      </c>
      <c r="BX21" s="275">
        <v>8</v>
      </c>
      <c r="BY21" s="276">
        <v>13</v>
      </c>
      <c r="BZ21" s="277">
        <f>SUM(CA21-BT21)</f>
        <v>5</v>
      </c>
      <c r="CA21" s="277">
        <f>BY21</f>
        <v>13</v>
      </c>
      <c r="CB21" s="278"/>
      <c r="CC21" s="220" t="s">
        <v>88</v>
      </c>
    </row>
    <row r="22" spans="1:81" ht="12.75" customHeight="1">
      <c r="A22" s="6">
        <v>20</v>
      </c>
      <c r="B22" s="220" t="s">
        <v>191</v>
      </c>
      <c r="C22" s="2"/>
      <c r="D22" s="111" t="str">
        <f>B41</f>
        <v>YILMAZ GÜZELOCAK</v>
      </c>
      <c r="E22" s="134">
        <f t="shared" si="0"/>
        <v>1</v>
      </c>
      <c r="F22" s="132">
        <f t="shared" si="1"/>
        <v>13</v>
      </c>
      <c r="G22" s="48">
        <f t="shared" si="2"/>
        <v>8</v>
      </c>
      <c r="H22" s="133">
        <f t="shared" si="3"/>
        <v>1</v>
      </c>
      <c r="I22" s="26">
        <f t="shared" si="4"/>
        <v>0</v>
      </c>
      <c r="J22" s="237">
        <v>13</v>
      </c>
      <c r="K22" s="238">
        <v>5</v>
      </c>
      <c r="L22" s="141">
        <f t="shared" si="5"/>
        <v>-8</v>
      </c>
      <c r="M22" s="142">
        <f t="shared" si="6"/>
        <v>5</v>
      </c>
      <c r="N22" s="29">
        <f t="shared" si="7"/>
        <v>0</v>
      </c>
      <c r="O22" s="14" t="str">
        <f>B42</f>
        <v>ERDAL BUYRUK</v>
      </c>
      <c r="P22" s="7"/>
      <c r="Q22" s="69" t="str">
        <f>D85</f>
        <v>İ. HAKKI YILMAZ</v>
      </c>
      <c r="R22" s="56">
        <f t="shared" si="8"/>
        <v>0</v>
      </c>
      <c r="S22" s="147">
        <f t="shared" si="9"/>
        <v>9</v>
      </c>
      <c r="T22" s="76">
        <f t="shared" si="10"/>
        <v>-4</v>
      </c>
      <c r="U22" s="36">
        <f t="shared" si="11"/>
        <v>0</v>
      </c>
      <c r="V22" s="228">
        <f t="shared" si="12"/>
        <v>1</v>
      </c>
      <c r="W22" s="50">
        <v>9</v>
      </c>
      <c r="X22" s="49">
        <v>13</v>
      </c>
      <c r="Y22" s="143">
        <f t="shared" si="13"/>
        <v>4</v>
      </c>
      <c r="Z22" s="148">
        <f t="shared" si="14"/>
        <v>13</v>
      </c>
      <c r="AA22" s="63">
        <f t="shared" si="15"/>
        <v>1</v>
      </c>
      <c r="AB22" s="14" t="str">
        <f>D86</f>
        <v>OZAN KAPLANDENİZ</v>
      </c>
      <c r="AC22" s="226"/>
      <c r="AD22" s="12" t="str">
        <f>Q85</f>
        <v>SİNAN ACAR</v>
      </c>
      <c r="AE22" s="19">
        <f t="shared" si="16"/>
        <v>0</v>
      </c>
      <c r="AF22" s="22">
        <f t="shared" si="17"/>
        <v>7</v>
      </c>
      <c r="AG22" s="150">
        <f t="shared" si="18"/>
        <v>-6</v>
      </c>
      <c r="AH22" s="36">
        <f t="shared" si="19"/>
        <v>0</v>
      </c>
      <c r="AI22" s="38">
        <f t="shared" si="20"/>
        <v>0</v>
      </c>
      <c r="AJ22" s="42">
        <v>7</v>
      </c>
      <c r="AK22" s="43">
        <v>13</v>
      </c>
      <c r="AL22" s="143">
        <f t="shared" si="21"/>
        <v>6</v>
      </c>
      <c r="AM22" s="44">
        <f t="shared" si="22"/>
        <v>13</v>
      </c>
      <c r="AN22" s="29">
        <f t="shared" si="40"/>
        <v>1</v>
      </c>
      <c r="AO22" s="14" t="str">
        <f>Q86</f>
        <v>TAMER SIĞ</v>
      </c>
      <c r="AP22" s="7"/>
      <c r="AQ22" s="12" t="str">
        <f>AD85</f>
        <v>SENİH DEMİRGİL</v>
      </c>
      <c r="AR22" s="19">
        <f t="shared" si="24"/>
        <v>0</v>
      </c>
      <c r="AS22" s="267">
        <f t="shared" si="25"/>
        <v>0</v>
      </c>
      <c r="AT22" s="107">
        <f t="shared" si="26"/>
        <v>-13</v>
      </c>
      <c r="AU22" s="99">
        <f t="shared" si="27"/>
        <v>0</v>
      </c>
      <c r="AV22" s="100">
        <f t="shared" si="28"/>
        <v>1</v>
      </c>
      <c r="AW22" s="85">
        <v>0</v>
      </c>
      <c r="AX22" s="84">
        <v>13</v>
      </c>
      <c r="AY22" s="143">
        <f t="shared" si="29"/>
        <v>13</v>
      </c>
      <c r="AZ22" s="268">
        <f t="shared" si="30"/>
        <v>13</v>
      </c>
      <c r="BA22" s="29">
        <f t="shared" si="31"/>
        <v>1</v>
      </c>
      <c r="BB22" s="14" t="str">
        <f>AD86</f>
        <v>EMRE ESKİ</v>
      </c>
      <c r="BC22" s="7"/>
      <c r="BD22" s="111" t="str">
        <f>AQ85</f>
        <v>CAN TÜKENMEZ</v>
      </c>
      <c r="BE22" s="19">
        <f t="shared" si="32"/>
        <v>0</v>
      </c>
      <c r="BF22" s="151">
        <f t="shared" si="33"/>
        <v>10</v>
      </c>
      <c r="BG22" s="109">
        <f t="shared" si="34"/>
        <v>-3</v>
      </c>
      <c r="BH22" s="36">
        <f t="shared" si="35"/>
        <v>0</v>
      </c>
      <c r="BI22" s="59">
        <f t="shared" si="36"/>
        <v>0</v>
      </c>
      <c r="BJ22" s="123">
        <v>10</v>
      </c>
      <c r="BK22" s="122">
        <v>13</v>
      </c>
      <c r="BL22" s="152">
        <f t="shared" si="37"/>
        <v>3</v>
      </c>
      <c r="BM22" s="153">
        <f t="shared" si="38"/>
        <v>13</v>
      </c>
      <c r="BN22" s="29">
        <f t="shared" si="39"/>
        <v>1</v>
      </c>
      <c r="BO22" s="112" t="str">
        <f>AQ86</f>
        <v>ZEKERİYA ABAR</v>
      </c>
      <c r="BP22" s="196"/>
      <c r="BQ22" s="478" t="s">
        <v>298</v>
      </c>
      <c r="BR22" s="220" t="s">
        <v>70</v>
      </c>
      <c r="BS22" s="270"/>
      <c r="BT22" s="366">
        <f>BX22</f>
        <v>11</v>
      </c>
      <c r="BU22" s="282">
        <f>SUM(BT22-CA22)</f>
        <v>-2</v>
      </c>
      <c r="BV22" s="280">
        <f>IF(BS22&gt;1,1,0)</f>
        <v>0</v>
      </c>
      <c r="BW22" s="281">
        <f>IF(CB22&gt;1,1,0)</f>
        <v>0</v>
      </c>
      <c r="BX22" s="283">
        <v>11</v>
      </c>
      <c r="BY22" s="284">
        <v>13</v>
      </c>
      <c r="BZ22" s="285">
        <f>SUM(CA22-BT22)</f>
        <v>2</v>
      </c>
      <c r="CA22" s="285">
        <f>BY22</f>
        <v>13</v>
      </c>
      <c r="CB22" s="278"/>
      <c r="CC22" s="220" t="s">
        <v>182</v>
      </c>
    </row>
    <row r="23" spans="1:81" ht="12.75" customHeight="1">
      <c r="A23" s="6">
        <v>21</v>
      </c>
      <c r="B23" s="220" t="s">
        <v>192</v>
      </c>
      <c r="C23" s="2"/>
      <c r="D23" s="111" t="str">
        <f>B43</f>
        <v>UĞUR GÜN</v>
      </c>
      <c r="E23" s="134">
        <f t="shared" si="0"/>
        <v>0</v>
      </c>
      <c r="F23" s="132">
        <f t="shared" si="1"/>
        <v>12</v>
      </c>
      <c r="G23" s="48">
        <f t="shared" si="2"/>
        <v>-1</v>
      </c>
      <c r="H23" s="133">
        <f t="shared" si="3"/>
        <v>0</v>
      </c>
      <c r="I23" s="26">
        <f t="shared" si="4"/>
        <v>1</v>
      </c>
      <c r="J23" s="239">
        <v>12</v>
      </c>
      <c r="K23" s="49">
        <v>13</v>
      </c>
      <c r="L23" s="141">
        <f t="shared" si="5"/>
        <v>1</v>
      </c>
      <c r="M23" s="142">
        <f t="shared" si="6"/>
        <v>13</v>
      </c>
      <c r="N23" s="29">
        <f t="shared" si="7"/>
        <v>1</v>
      </c>
      <c r="O23" s="14" t="str">
        <f>B44</f>
        <v>BUĞRA ARSLAN</v>
      </c>
      <c r="P23" s="7"/>
      <c r="Q23" s="69" t="str">
        <f>D87</f>
        <v>UĞUR GÜN</v>
      </c>
      <c r="R23" s="56">
        <f t="shared" si="8"/>
        <v>0</v>
      </c>
      <c r="S23" s="147">
        <f t="shared" si="9"/>
        <v>3</v>
      </c>
      <c r="T23" s="76">
        <f t="shared" si="10"/>
        <v>-10</v>
      </c>
      <c r="U23" s="36">
        <f t="shared" si="11"/>
        <v>0</v>
      </c>
      <c r="V23" s="228">
        <f t="shared" si="12"/>
        <v>1</v>
      </c>
      <c r="W23" s="50">
        <v>3</v>
      </c>
      <c r="X23" s="49">
        <v>13</v>
      </c>
      <c r="Y23" s="143">
        <f t="shared" si="13"/>
        <v>10</v>
      </c>
      <c r="Z23" s="148">
        <f t="shared" si="14"/>
        <v>13</v>
      </c>
      <c r="AA23" s="63">
        <f t="shared" si="15"/>
        <v>1</v>
      </c>
      <c r="AB23" s="14" t="str">
        <f>D88</f>
        <v>ERHAN TONGAL</v>
      </c>
      <c r="AC23" s="226"/>
      <c r="AD23" s="12" t="str">
        <f>Q87</f>
        <v>ŞABAN SARTIK</v>
      </c>
      <c r="AE23" s="19">
        <f t="shared" si="16"/>
        <v>0</v>
      </c>
      <c r="AF23" s="22">
        <f t="shared" si="17"/>
        <v>9</v>
      </c>
      <c r="AG23" s="150">
        <f t="shared" si="18"/>
        <v>-4</v>
      </c>
      <c r="AH23" s="36">
        <f t="shared" si="19"/>
        <v>0</v>
      </c>
      <c r="AI23" s="38">
        <f t="shared" si="20"/>
        <v>0</v>
      </c>
      <c r="AJ23" s="42">
        <v>9</v>
      </c>
      <c r="AK23" s="43">
        <v>13</v>
      </c>
      <c r="AL23" s="143">
        <f t="shared" si="21"/>
        <v>4</v>
      </c>
      <c r="AM23" s="44">
        <f t="shared" si="22"/>
        <v>13</v>
      </c>
      <c r="AN23" s="29">
        <f t="shared" si="40"/>
        <v>1</v>
      </c>
      <c r="AO23" s="14" t="str">
        <f>Q88</f>
        <v>İDRİS ÇELİK</v>
      </c>
      <c r="AP23" s="7"/>
      <c r="AQ23" s="12" t="str">
        <f>AD87</f>
        <v>AHMET ELARSLAN</v>
      </c>
      <c r="AR23" s="19">
        <f t="shared" si="24"/>
        <v>0</v>
      </c>
      <c r="AS23" s="267">
        <f t="shared" si="25"/>
        <v>0</v>
      </c>
      <c r="AT23" s="107">
        <f t="shared" si="26"/>
        <v>-13</v>
      </c>
      <c r="AU23" s="99">
        <f t="shared" si="27"/>
        <v>0</v>
      </c>
      <c r="AV23" s="100">
        <f t="shared" si="28"/>
        <v>1</v>
      </c>
      <c r="AW23" s="85">
        <v>0</v>
      </c>
      <c r="AX23" s="84">
        <v>13</v>
      </c>
      <c r="AY23" s="143">
        <f t="shared" si="29"/>
        <v>13</v>
      </c>
      <c r="AZ23" s="268">
        <f t="shared" si="30"/>
        <v>13</v>
      </c>
      <c r="BA23" s="29">
        <f t="shared" si="31"/>
        <v>1</v>
      </c>
      <c r="BB23" s="14" t="str">
        <f>AD88</f>
        <v>ENGİN ULUSOY</v>
      </c>
      <c r="BC23" s="7"/>
      <c r="BD23" s="111" t="str">
        <f>AQ87</f>
        <v>OZAN KAPLANDENİZ</v>
      </c>
      <c r="BE23" s="19">
        <f t="shared" si="32"/>
        <v>1</v>
      </c>
      <c r="BF23" s="151">
        <f t="shared" si="33"/>
        <v>13</v>
      </c>
      <c r="BG23" s="109">
        <f t="shared" si="34"/>
        <v>1</v>
      </c>
      <c r="BH23" s="36">
        <f t="shared" si="35"/>
        <v>0</v>
      </c>
      <c r="BI23" s="59">
        <f t="shared" si="36"/>
        <v>0</v>
      </c>
      <c r="BJ23" s="123">
        <v>13</v>
      </c>
      <c r="BK23" s="122">
        <v>12</v>
      </c>
      <c r="BL23" s="152">
        <f t="shared" si="37"/>
        <v>-1</v>
      </c>
      <c r="BM23" s="153">
        <f t="shared" si="38"/>
        <v>12</v>
      </c>
      <c r="BN23" s="29">
        <f t="shared" si="39"/>
        <v>0</v>
      </c>
      <c r="BO23" s="112" t="str">
        <f>AQ88</f>
        <v>NAMIK BEKAR</v>
      </c>
      <c r="BP23" s="196"/>
      <c r="BQ23" s="253"/>
      <c r="BR23" s="351"/>
      <c r="BS23" s="340"/>
      <c r="BT23" s="347"/>
      <c r="BU23" s="340"/>
      <c r="BV23" s="340"/>
      <c r="BW23" s="340"/>
      <c r="BX23" s="348"/>
      <c r="BY23" s="348"/>
      <c r="BZ23" s="348"/>
      <c r="CA23" s="348"/>
      <c r="CB23" s="345"/>
      <c r="CC23" s="351"/>
    </row>
    <row r="24" spans="1:81" ht="12.75" customHeight="1">
      <c r="A24" s="6">
        <v>22</v>
      </c>
      <c r="B24" s="220" t="s">
        <v>193</v>
      </c>
      <c r="C24" s="2"/>
      <c r="D24" s="111" t="str">
        <f>B45</f>
        <v>ALİİHSAN ALTINTAŞ</v>
      </c>
      <c r="E24" s="134">
        <f t="shared" si="0"/>
        <v>0</v>
      </c>
      <c r="F24" s="132">
        <f t="shared" si="1"/>
        <v>8</v>
      </c>
      <c r="G24" s="48">
        <f t="shared" si="2"/>
        <v>-5</v>
      </c>
      <c r="H24" s="133">
        <f t="shared" si="3"/>
        <v>0</v>
      </c>
      <c r="I24" s="26">
        <f t="shared" si="4"/>
        <v>1</v>
      </c>
      <c r="J24" s="239">
        <v>8</v>
      </c>
      <c r="K24" s="49">
        <v>13</v>
      </c>
      <c r="L24" s="141">
        <f t="shared" si="5"/>
        <v>5</v>
      </c>
      <c r="M24" s="142">
        <f t="shared" si="6"/>
        <v>13</v>
      </c>
      <c r="N24" s="29">
        <f t="shared" si="7"/>
        <v>1</v>
      </c>
      <c r="O24" s="14" t="str">
        <f>B46</f>
        <v>RUHİ TATLITÜRK</v>
      </c>
      <c r="P24" s="7"/>
      <c r="Q24" s="69" t="str">
        <f>D89</f>
        <v>EMRE GÜRHAN</v>
      </c>
      <c r="R24" s="56">
        <f t="shared" si="8"/>
        <v>1</v>
      </c>
      <c r="S24" s="147">
        <f t="shared" si="9"/>
        <v>13</v>
      </c>
      <c r="T24" s="76">
        <f t="shared" si="10"/>
        <v>2</v>
      </c>
      <c r="U24" s="36">
        <f t="shared" si="11"/>
        <v>1</v>
      </c>
      <c r="V24" s="228">
        <f t="shared" si="12"/>
        <v>0</v>
      </c>
      <c r="W24" s="50">
        <v>13</v>
      </c>
      <c r="X24" s="49">
        <v>11</v>
      </c>
      <c r="Y24" s="143">
        <f t="shared" si="13"/>
        <v>-2</v>
      </c>
      <c r="Z24" s="148">
        <f t="shared" si="14"/>
        <v>11</v>
      </c>
      <c r="AA24" s="63">
        <f t="shared" si="15"/>
        <v>0</v>
      </c>
      <c r="AB24" s="14" t="str">
        <f>D90</f>
        <v>VAROL ÇAKIR</v>
      </c>
      <c r="AC24" s="226"/>
      <c r="AD24" s="12" t="str">
        <f>Q89</f>
        <v>ERDAL BUYRUK</v>
      </c>
      <c r="AE24" s="19">
        <f t="shared" si="16"/>
        <v>1</v>
      </c>
      <c r="AF24" s="22">
        <f t="shared" si="17"/>
        <v>13</v>
      </c>
      <c r="AG24" s="150">
        <f t="shared" si="18"/>
        <v>4</v>
      </c>
      <c r="AH24" s="36">
        <f t="shared" si="19"/>
        <v>0</v>
      </c>
      <c r="AI24" s="38">
        <f t="shared" si="20"/>
        <v>0</v>
      </c>
      <c r="AJ24" s="42">
        <v>13</v>
      </c>
      <c r="AK24" s="43">
        <v>9</v>
      </c>
      <c r="AL24" s="143">
        <f t="shared" si="21"/>
        <v>-4</v>
      </c>
      <c r="AM24" s="44">
        <f t="shared" si="22"/>
        <v>9</v>
      </c>
      <c r="AN24" s="29">
        <f t="shared" si="40"/>
        <v>0</v>
      </c>
      <c r="AO24" s="14" t="str">
        <f>Q90</f>
        <v>İBRAHİM ÇİDEM</v>
      </c>
      <c r="AP24" s="7"/>
      <c r="AQ24" s="12" t="str">
        <f>AD89</f>
        <v>SEZGİN AYDIN</v>
      </c>
      <c r="AR24" s="19">
        <f t="shared" si="24"/>
        <v>1</v>
      </c>
      <c r="AS24" s="267">
        <f t="shared" si="25"/>
        <v>13</v>
      </c>
      <c r="AT24" s="107">
        <f t="shared" si="26"/>
        <v>13</v>
      </c>
      <c r="AU24" s="99">
        <f t="shared" si="27"/>
        <v>1</v>
      </c>
      <c r="AV24" s="100">
        <f t="shared" si="28"/>
        <v>0</v>
      </c>
      <c r="AW24" s="85">
        <v>13</v>
      </c>
      <c r="AX24" s="84">
        <v>0</v>
      </c>
      <c r="AY24" s="143">
        <f t="shared" si="29"/>
        <v>-13</v>
      </c>
      <c r="AZ24" s="268">
        <f t="shared" si="30"/>
        <v>0</v>
      </c>
      <c r="BA24" s="29">
        <f t="shared" si="31"/>
        <v>0</v>
      </c>
      <c r="BB24" s="14" t="str">
        <f>AD90</f>
        <v>YILMAZ GÜZELOCAK</v>
      </c>
      <c r="BC24" s="7"/>
      <c r="BD24" s="111" t="str">
        <f>AQ89</f>
        <v>İSMAİL MEŞEDALI</v>
      </c>
      <c r="BE24" s="19">
        <f t="shared" si="32"/>
        <v>1</v>
      </c>
      <c r="BF24" s="151">
        <f t="shared" si="33"/>
        <v>13</v>
      </c>
      <c r="BG24" s="109">
        <f t="shared" si="34"/>
        <v>13</v>
      </c>
      <c r="BH24" s="36">
        <f t="shared" si="35"/>
        <v>0</v>
      </c>
      <c r="BI24" s="59">
        <f t="shared" si="36"/>
        <v>0</v>
      </c>
      <c r="BJ24" s="123">
        <v>13</v>
      </c>
      <c r="BK24" s="122">
        <v>0</v>
      </c>
      <c r="BL24" s="152">
        <f t="shared" si="37"/>
        <v>-13</v>
      </c>
      <c r="BM24" s="153">
        <f t="shared" si="38"/>
        <v>0</v>
      </c>
      <c r="BN24" s="29">
        <f t="shared" si="39"/>
        <v>0</v>
      </c>
      <c r="BO24" s="112" t="str">
        <f>AQ90</f>
        <v>SADULLAH PELEN</v>
      </c>
      <c r="BP24" s="196"/>
      <c r="BQ24" s="253"/>
      <c r="BR24" s="351"/>
      <c r="BS24" s="340"/>
      <c r="BT24" s="347"/>
      <c r="BU24" s="340"/>
      <c r="BV24" s="340"/>
      <c r="BW24" s="340"/>
      <c r="BX24" s="348"/>
      <c r="BY24" s="348"/>
      <c r="BZ24" s="348"/>
      <c r="CA24" s="348"/>
      <c r="CB24" s="345"/>
      <c r="CC24" s="351"/>
    </row>
    <row r="25" spans="1:81" ht="12.75" customHeight="1">
      <c r="A25" s="6">
        <v>23</v>
      </c>
      <c r="B25" s="220" t="s">
        <v>49</v>
      </c>
      <c r="C25" s="2"/>
      <c r="D25" s="111" t="str">
        <f>B47</f>
        <v>ŞABAN TAŞKIN</v>
      </c>
      <c r="E25" s="134">
        <f t="shared" si="0"/>
        <v>0</v>
      </c>
      <c r="F25" s="132">
        <f t="shared" si="1"/>
        <v>9</v>
      </c>
      <c r="G25" s="48">
        <f t="shared" si="2"/>
        <v>-4</v>
      </c>
      <c r="H25" s="133">
        <f t="shared" si="3"/>
        <v>0</v>
      </c>
      <c r="I25" s="26">
        <f t="shared" si="4"/>
        <v>1</v>
      </c>
      <c r="J25" s="239">
        <v>9</v>
      </c>
      <c r="K25" s="49">
        <v>13</v>
      </c>
      <c r="L25" s="141">
        <f t="shared" si="5"/>
        <v>4</v>
      </c>
      <c r="M25" s="142">
        <f t="shared" si="6"/>
        <v>13</v>
      </c>
      <c r="N25" s="29">
        <f t="shared" si="7"/>
        <v>1</v>
      </c>
      <c r="O25" s="14" t="str">
        <f>B48</f>
        <v>NAMIK BEKAR</v>
      </c>
      <c r="P25" s="7"/>
      <c r="Q25" s="69" t="str">
        <f>D91</f>
        <v>SİNAN ACAR</v>
      </c>
      <c r="R25" s="56">
        <f t="shared" si="8"/>
        <v>1</v>
      </c>
      <c r="S25" s="147">
        <f t="shared" si="9"/>
        <v>13</v>
      </c>
      <c r="T25" s="76">
        <f t="shared" si="10"/>
        <v>2</v>
      </c>
      <c r="U25" s="36">
        <f t="shared" si="11"/>
        <v>1</v>
      </c>
      <c r="V25" s="228">
        <f t="shared" si="12"/>
        <v>0</v>
      </c>
      <c r="W25" s="50">
        <v>13</v>
      </c>
      <c r="X25" s="49">
        <v>11</v>
      </c>
      <c r="Y25" s="143">
        <f t="shared" si="13"/>
        <v>-2</v>
      </c>
      <c r="Z25" s="148">
        <f t="shared" si="14"/>
        <v>11</v>
      </c>
      <c r="AA25" s="63">
        <f t="shared" si="15"/>
        <v>0</v>
      </c>
      <c r="AB25" s="14" t="str">
        <f>D92</f>
        <v>RAMİS YILMAZ</v>
      </c>
      <c r="AC25" s="226"/>
      <c r="AD25" s="12" t="str">
        <f>Q91</f>
        <v>AHMET YARATILMIŞ</v>
      </c>
      <c r="AE25" s="19">
        <f t="shared" si="16"/>
        <v>0</v>
      </c>
      <c r="AF25" s="22">
        <f t="shared" si="17"/>
        <v>7</v>
      </c>
      <c r="AG25" s="150">
        <f t="shared" si="18"/>
        <v>-6</v>
      </c>
      <c r="AH25" s="36">
        <f t="shared" si="19"/>
        <v>0</v>
      </c>
      <c r="AI25" s="38">
        <f t="shared" si="20"/>
        <v>0</v>
      </c>
      <c r="AJ25" s="42">
        <v>7</v>
      </c>
      <c r="AK25" s="43">
        <v>13</v>
      </c>
      <c r="AL25" s="143">
        <f t="shared" si="21"/>
        <v>6</v>
      </c>
      <c r="AM25" s="44">
        <f t="shared" si="22"/>
        <v>13</v>
      </c>
      <c r="AN25" s="29">
        <f t="shared" si="40"/>
        <v>1</v>
      </c>
      <c r="AO25" s="14" t="str">
        <f>Q92</f>
        <v>İ. HAKKI YILMAZ</v>
      </c>
      <c r="AP25" s="7"/>
      <c r="AQ25" s="12" t="str">
        <f>AD91</f>
        <v>SADULLAH PELEN</v>
      </c>
      <c r="AR25" s="19">
        <f t="shared" si="24"/>
        <v>1</v>
      </c>
      <c r="AS25" s="267">
        <f t="shared" si="25"/>
        <v>13</v>
      </c>
      <c r="AT25" s="107">
        <f t="shared" si="26"/>
        <v>2</v>
      </c>
      <c r="AU25" s="99">
        <f t="shared" si="27"/>
        <v>1</v>
      </c>
      <c r="AV25" s="100">
        <f t="shared" si="28"/>
        <v>0</v>
      </c>
      <c r="AW25" s="85">
        <v>13</v>
      </c>
      <c r="AX25" s="84">
        <v>11</v>
      </c>
      <c r="AY25" s="143">
        <f t="shared" si="29"/>
        <v>-2</v>
      </c>
      <c r="AZ25" s="268">
        <f t="shared" si="30"/>
        <v>11</v>
      </c>
      <c r="BA25" s="29">
        <f t="shared" si="31"/>
        <v>0</v>
      </c>
      <c r="BB25" s="14" t="str">
        <f>AD92</f>
        <v>GAFFUR KEDİKOĞLU</v>
      </c>
      <c r="BC25" s="7"/>
      <c r="BD25" s="111" t="str">
        <f>AQ91</f>
        <v>AHMET YARATILMIŞ</v>
      </c>
      <c r="BE25" s="19">
        <f t="shared" si="32"/>
        <v>0</v>
      </c>
      <c r="BF25" s="151">
        <f t="shared" si="33"/>
        <v>4</v>
      </c>
      <c r="BG25" s="109">
        <f t="shared" si="34"/>
        <v>-9</v>
      </c>
      <c r="BH25" s="36">
        <f t="shared" si="35"/>
        <v>0</v>
      </c>
      <c r="BI25" s="59">
        <f t="shared" si="36"/>
        <v>0</v>
      </c>
      <c r="BJ25" s="123">
        <v>4</v>
      </c>
      <c r="BK25" s="122">
        <v>13</v>
      </c>
      <c r="BL25" s="152">
        <f t="shared" si="37"/>
        <v>9</v>
      </c>
      <c r="BM25" s="153">
        <f t="shared" si="38"/>
        <v>13</v>
      </c>
      <c r="BN25" s="29">
        <f t="shared" si="39"/>
        <v>1</v>
      </c>
      <c r="BO25" s="112" t="str">
        <f>AQ92</f>
        <v>CANER MAKARA</v>
      </c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</row>
    <row r="26" spans="1:81" ht="12.75" customHeight="1">
      <c r="A26" s="6">
        <v>24</v>
      </c>
      <c r="B26" s="220" t="s">
        <v>194</v>
      </c>
      <c r="C26" s="2"/>
      <c r="D26" s="111" t="str">
        <f>B49</f>
        <v>ŞİNASİ SELECİLER</v>
      </c>
      <c r="E26" s="134">
        <f t="shared" si="0"/>
        <v>1</v>
      </c>
      <c r="F26" s="132">
        <f t="shared" si="1"/>
        <v>13</v>
      </c>
      <c r="G26" s="48">
        <f t="shared" si="2"/>
        <v>2</v>
      </c>
      <c r="H26" s="133">
        <f t="shared" si="3"/>
        <v>1</v>
      </c>
      <c r="I26" s="26">
        <f t="shared" si="4"/>
        <v>0</v>
      </c>
      <c r="J26" s="239">
        <v>13</v>
      </c>
      <c r="K26" s="49">
        <v>11</v>
      </c>
      <c r="L26" s="141">
        <f t="shared" si="5"/>
        <v>-2</v>
      </c>
      <c r="M26" s="142">
        <f t="shared" si="6"/>
        <v>11</v>
      </c>
      <c r="N26" s="29">
        <f t="shared" si="7"/>
        <v>0</v>
      </c>
      <c r="O26" s="14" t="str">
        <f>B50</f>
        <v>SİNAN ACAR</v>
      </c>
      <c r="P26" s="7"/>
      <c r="Q26" s="69" t="str">
        <f>D93</f>
        <v>FATİH ÖZTÜRK</v>
      </c>
      <c r="R26" s="56">
        <f t="shared" si="8"/>
        <v>0</v>
      </c>
      <c r="S26" s="147">
        <f t="shared" si="9"/>
        <v>9</v>
      </c>
      <c r="T26" s="76">
        <f t="shared" si="10"/>
        <v>-4</v>
      </c>
      <c r="U26" s="36">
        <f t="shared" si="11"/>
        <v>0</v>
      </c>
      <c r="V26" s="228">
        <f t="shared" si="12"/>
        <v>1</v>
      </c>
      <c r="W26" s="50">
        <v>9</v>
      </c>
      <c r="X26" s="49">
        <v>13</v>
      </c>
      <c r="Y26" s="143">
        <f t="shared" si="13"/>
        <v>4</v>
      </c>
      <c r="Z26" s="148">
        <f t="shared" si="14"/>
        <v>13</v>
      </c>
      <c r="AA26" s="63">
        <f t="shared" si="15"/>
        <v>1</v>
      </c>
      <c r="AB26" s="14" t="str">
        <f>D94</f>
        <v>CANİP ASLAN</v>
      </c>
      <c r="AC26" s="226"/>
      <c r="AD26" s="12" t="str">
        <f>Q93</f>
        <v>ŞABAN TAŞKIN</v>
      </c>
      <c r="AE26" s="19">
        <f t="shared" si="16"/>
        <v>0</v>
      </c>
      <c r="AF26" s="22">
        <f t="shared" si="17"/>
        <v>9</v>
      </c>
      <c r="AG26" s="150">
        <f t="shared" si="18"/>
        <v>-4</v>
      </c>
      <c r="AH26" s="36">
        <f t="shared" si="19"/>
        <v>0</v>
      </c>
      <c r="AI26" s="38">
        <f t="shared" si="20"/>
        <v>0</v>
      </c>
      <c r="AJ26" s="42">
        <v>9</v>
      </c>
      <c r="AK26" s="43">
        <v>13</v>
      </c>
      <c r="AL26" s="143">
        <f t="shared" si="21"/>
        <v>4</v>
      </c>
      <c r="AM26" s="44">
        <f t="shared" si="22"/>
        <v>13</v>
      </c>
      <c r="AN26" s="29">
        <f t="shared" si="40"/>
        <v>1</v>
      </c>
      <c r="AO26" s="14" t="str">
        <f>Q94</f>
        <v>İSMAİL MEŞEDALI</v>
      </c>
      <c r="AP26" s="7"/>
      <c r="AQ26" s="12" t="str">
        <f>AD93</f>
        <v>ŞABAN SARTIK</v>
      </c>
      <c r="AR26" s="19">
        <f t="shared" si="24"/>
        <v>0</v>
      </c>
      <c r="AS26" s="267">
        <f t="shared" si="25"/>
        <v>8</v>
      </c>
      <c r="AT26" s="107">
        <f t="shared" si="26"/>
        <v>-5</v>
      </c>
      <c r="AU26" s="99">
        <f t="shared" si="27"/>
        <v>0</v>
      </c>
      <c r="AV26" s="100">
        <f t="shared" si="28"/>
        <v>1</v>
      </c>
      <c r="AW26" s="85">
        <v>8</v>
      </c>
      <c r="AX26" s="84">
        <v>13</v>
      </c>
      <c r="AY26" s="143">
        <f t="shared" si="29"/>
        <v>5</v>
      </c>
      <c r="AZ26" s="268">
        <f t="shared" si="30"/>
        <v>13</v>
      </c>
      <c r="BA26" s="29">
        <f t="shared" si="31"/>
        <v>1</v>
      </c>
      <c r="BB26" s="14" t="str">
        <f>AD94</f>
        <v>OZAN KAPLANDENİZ</v>
      </c>
      <c r="BC26" s="7"/>
      <c r="BD26" s="111" t="str">
        <f>AQ93</f>
        <v>CAFER DENİZCİ</v>
      </c>
      <c r="BE26" s="19">
        <f t="shared" si="32"/>
        <v>0</v>
      </c>
      <c r="BF26" s="151">
        <f t="shared" si="33"/>
        <v>0</v>
      </c>
      <c r="BG26" s="109">
        <f t="shared" si="34"/>
        <v>-13</v>
      </c>
      <c r="BH26" s="36">
        <f t="shared" si="35"/>
        <v>0</v>
      </c>
      <c r="BI26" s="59">
        <f t="shared" si="36"/>
        <v>0</v>
      </c>
      <c r="BJ26" s="123">
        <v>0</v>
      </c>
      <c r="BK26" s="122">
        <v>13</v>
      </c>
      <c r="BL26" s="152">
        <f t="shared" si="37"/>
        <v>13</v>
      </c>
      <c r="BM26" s="153">
        <f t="shared" si="38"/>
        <v>13</v>
      </c>
      <c r="BN26" s="29">
        <f t="shared" si="39"/>
        <v>1</v>
      </c>
      <c r="BO26" s="112" t="str">
        <f>AQ94</f>
        <v>OSMAN BATUK</v>
      </c>
      <c r="BP26" s="196"/>
      <c r="BQ26" s="158"/>
      <c r="BR26" s="158" t="s">
        <v>8</v>
      </c>
      <c r="BS26" s="158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</row>
    <row r="27" spans="1:81" ht="12.75" customHeight="1">
      <c r="A27" s="6">
        <v>25</v>
      </c>
      <c r="B27" s="220" t="s">
        <v>195</v>
      </c>
      <c r="C27" s="2"/>
      <c r="D27" s="111" t="str">
        <f>B51</f>
        <v>ERHAN TONGAL</v>
      </c>
      <c r="E27" s="134">
        <f t="shared" si="0"/>
        <v>0</v>
      </c>
      <c r="F27" s="132">
        <f t="shared" si="1"/>
        <v>12</v>
      </c>
      <c r="G27" s="48">
        <f t="shared" si="2"/>
        <v>-1</v>
      </c>
      <c r="H27" s="133">
        <f t="shared" si="3"/>
        <v>0</v>
      </c>
      <c r="I27" s="26">
        <f t="shared" si="4"/>
        <v>1</v>
      </c>
      <c r="J27" s="239">
        <v>12</v>
      </c>
      <c r="K27" s="49">
        <v>13</v>
      </c>
      <c r="L27" s="141">
        <f t="shared" si="5"/>
        <v>1</v>
      </c>
      <c r="M27" s="142">
        <f t="shared" si="6"/>
        <v>13</v>
      </c>
      <c r="N27" s="29">
        <f t="shared" si="7"/>
        <v>1</v>
      </c>
      <c r="O27" s="14" t="str">
        <f>B52</f>
        <v>İ. HAKKI YILMAZ</v>
      </c>
      <c r="P27" s="7"/>
      <c r="Q27" s="69" t="str">
        <f>D95</f>
        <v>AHMET ELARSLAN</v>
      </c>
      <c r="R27" s="56">
        <f t="shared" si="8"/>
        <v>1</v>
      </c>
      <c r="S27" s="147">
        <f t="shared" si="9"/>
        <v>13</v>
      </c>
      <c r="T27" s="76">
        <f t="shared" si="10"/>
        <v>7</v>
      </c>
      <c r="U27" s="36">
        <f t="shared" si="11"/>
        <v>1</v>
      </c>
      <c r="V27" s="228">
        <f t="shared" si="12"/>
        <v>0</v>
      </c>
      <c r="W27" s="50">
        <v>13</v>
      </c>
      <c r="X27" s="49">
        <v>6</v>
      </c>
      <c r="Y27" s="143">
        <f t="shared" si="13"/>
        <v>-7</v>
      </c>
      <c r="Z27" s="148">
        <f t="shared" si="14"/>
        <v>6</v>
      </c>
      <c r="AA27" s="63">
        <f t="shared" si="15"/>
        <v>0</v>
      </c>
      <c r="AB27" s="14" t="str">
        <f>D96</f>
        <v>EVREN TÜRKYILMAZ</v>
      </c>
      <c r="AC27" s="226"/>
      <c r="AD27" s="12" t="str">
        <f>Q95</f>
        <v>ALİCAN KARATAŞ</v>
      </c>
      <c r="AE27" s="19">
        <f t="shared" si="16"/>
        <v>1</v>
      </c>
      <c r="AF27" s="22">
        <f t="shared" si="17"/>
        <v>13</v>
      </c>
      <c r="AG27" s="150">
        <f t="shared" si="18"/>
        <v>1</v>
      </c>
      <c r="AH27" s="36">
        <f t="shared" si="19"/>
        <v>0</v>
      </c>
      <c r="AI27" s="38">
        <f t="shared" si="20"/>
        <v>0</v>
      </c>
      <c r="AJ27" s="42">
        <v>13</v>
      </c>
      <c r="AK27" s="43">
        <v>12</v>
      </c>
      <c r="AL27" s="143">
        <f t="shared" si="21"/>
        <v>-1</v>
      </c>
      <c r="AM27" s="44">
        <f t="shared" si="22"/>
        <v>12</v>
      </c>
      <c r="AN27" s="29">
        <f t="shared" si="40"/>
        <v>0</v>
      </c>
      <c r="AO27" s="14" t="str">
        <f>Q96</f>
        <v>SADULLAH PELEN</v>
      </c>
      <c r="AP27" s="7"/>
      <c r="AQ27" s="12" t="str">
        <f>AD95</f>
        <v>EMRE GÜRHAN</v>
      </c>
      <c r="AR27" s="19">
        <f t="shared" si="24"/>
        <v>0</v>
      </c>
      <c r="AS27" s="267">
        <f t="shared" si="25"/>
        <v>0</v>
      </c>
      <c r="AT27" s="107">
        <f t="shared" si="26"/>
        <v>-13</v>
      </c>
      <c r="AU27" s="99">
        <f t="shared" si="27"/>
        <v>0</v>
      </c>
      <c r="AV27" s="100">
        <f t="shared" si="28"/>
        <v>1</v>
      </c>
      <c r="AW27" s="85">
        <v>0</v>
      </c>
      <c r="AX27" s="84">
        <v>13</v>
      </c>
      <c r="AY27" s="143">
        <f t="shared" si="29"/>
        <v>13</v>
      </c>
      <c r="AZ27" s="268">
        <f t="shared" si="30"/>
        <v>13</v>
      </c>
      <c r="BA27" s="29">
        <f t="shared" si="31"/>
        <v>1</v>
      </c>
      <c r="BB27" s="14" t="str">
        <f>AD96</f>
        <v>SİNAN ACAR</v>
      </c>
      <c r="BC27" s="7"/>
      <c r="BD27" s="111">
        <f>AQ95</f>
        <v>0</v>
      </c>
      <c r="BE27" s="19">
        <f t="shared" si="32"/>
        <v>0</v>
      </c>
      <c r="BF27" s="151">
        <f t="shared" si="33"/>
        <v>0</v>
      </c>
      <c r="BG27" s="109">
        <f t="shared" si="34"/>
        <v>0</v>
      </c>
      <c r="BH27" s="36">
        <f t="shared" si="35"/>
        <v>0</v>
      </c>
      <c r="BI27" s="59">
        <f t="shared" si="36"/>
        <v>0</v>
      </c>
      <c r="BJ27" s="123"/>
      <c r="BK27" s="122"/>
      <c r="BL27" s="152">
        <f t="shared" si="37"/>
        <v>0</v>
      </c>
      <c r="BM27" s="153">
        <f t="shared" si="38"/>
        <v>0</v>
      </c>
      <c r="BN27" s="29">
        <f t="shared" si="39"/>
        <v>0</v>
      </c>
      <c r="BO27" s="112">
        <f>AQ96</f>
        <v>0</v>
      </c>
      <c r="BP27" s="196"/>
      <c r="BQ27" s="158">
        <v>1</v>
      </c>
      <c r="BR27" s="220" t="s">
        <v>88</v>
      </c>
      <c r="BS27" s="158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</row>
    <row r="28" spans="1:81" ht="12.75" customHeight="1">
      <c r="A28" s="6">
        <v>26</v>
      </c>
      <c r="B28" s="220" t="s">
        <v>196</v>
      </c>
      <c r="C28" s="2"/>
      <c r="D28" s="111" t="str">
        <f>B53</f>
        <v>ENES KOFOĞLU</v>
      </c>
      <c r="E28" s="134">
        <f t="shared" si="0"/>
        <v>1</v>
      </c>
      <c r="F28" s="132">
        <f t="shared" si="1"/>
        <v>13</v>
      </c>
      <c r="G28" s="48">
        <f t="shared" si="2"/>
        <v>9</v>
      </c>
      <c r="H28" s="133">
        <f t="shared" si="3"/>
        <v>1</v>
      </c>
      <c r="I28" s="26">
        <f t="shared" si="4"/>
        <v>0</v>
      </c>
      <c r="J28" s="239">
        <v>13</v>
      </c>
      <c r="K28" s="49">
        <v>4</v>
      </c>
      <c r="L28" s="141">
        <f t="shared" si="5"/>
        <v>-9</v>
      </c>
      <c r="M28" s="142">
        <f t="shared" si="6"/>
        <v>4</v>
      </c>
      <c r="N28" s="29">
        <f t="shared" si="7"/>
        <v>0</v>
      </c>
      <c r="O28" s="14" t="str">
        <f>B54</f>
        <v>OSMAN BATUK</v>
      </c>
      <c r="P28" s="7"/>
      <c r="Q28" s="69" t="str">
        <f>D97</f>
        <v>TOLGA DURMUŞ</v>
      </c>
      <c r="R28" s="56">
        <f t="shared" si="8"/>
        <v>0</v>
      </c>
      <c r="S28" s="147">
        <f t="shared" si="9"/>
        <v>9</v>
      </c>
      <c r="T28" s="76">
        <f t="shared" si="10"/>
        <v>-4</v>
      </c>
      <c r="U28" s="36">
        <f t="shared" si="11"/>
        <v>0</v>
      </c>
      <c r="V28" s="228">
        <f t="shared" si="12"/>
        <v>1</v>
      </c>
      <c r="W28" s="50">
        <v>9</v>
      </c>
      <c r="X28" s="49">
        <v>13</v>
      </c>
      <c r="Y28" s="143">
        <f t="shared" si="13"/>
        <v>4</v>
      </c>
      <c r="Z28" s="148">
        <f t="shared" si="14"/>
        <v>13</v>
      </c>
      <c r="AA28" s="63">
        <f t="shared" si="15"/>
        <v>1</v>
      </c>
      <c r="AB28" s="14" t="str">
        <f>D98</f>
        <v>MURAT ŞAN</v>
      </c>
      <c r="AC28" s="226"/>
      <c r="AD28" s="12" t="str">
        <f>Q97</f>
        <v>CAN TÜKENMEZ</v>
      </c>
      <c r="AE28" s="19">
        <f t="shared" si="16"/>
        <v>1</v>
      </c>
      <c r="AF28" s="22">
        <f t="shared" si="17"/>
        <v>13</v>
      </c>
      <c r="AG28" s="150">
        <f t="shared" si="18"/>
        <v>5</v>
      </c>
      <c r="AH28" s="36">
        <f t="shared" si="19"/>
        <v>0</v>
      </c>
      <c r="AI28" s="38">
        <f t="shared" si="20"/>
        <v>0</v>
      </c>
      <c r="AJ28" s="42">
        <v>13</v>
      </c>
      <c r="AK28" s="43">
        <v>8</v>
      </c>
      <c r="AL28" s="143">
        <f t="shared" si="21"/>
        <v>-5</v>
      </c>
      <c r="AM28" s="44">
        <f t="shared" si="22"/>
        <v>8</v>
      </c>
      <c r="AN28" s="29">
        <f t="shared" si="40"/>
        <v>0</v>
      </c>
      <c r="AO28" s="14" t="str">
        <f>Q98</f>
        <v>ADİL KIR</v>
      </c>
      <c r="AP28" s="7"/>
      <c r="AQ28" s="12" t="str">
        <f>AD97</f>
        <v>İBRAHİM ÇİDEM</v>
      </c>
      <c r="AR28" s="19">
        <f t="shared" si="24"/>
        <v>1</v>
      </c>
      <c r="AS28" s="267">
        <f t="shared" si="25"/>
        <v>13</v>
      </c>
      <c r="AT28" s="107">
        <f t="shared" si="26"/>
        <v>13</v>
      </c>
      <c r="AU28" s="99">
        <f t="shared" si="27"/>
        <v>1</v>
      </c>
      <c r="AV28" s="100">
        <f t="shared" si="28"/>
        <v>0</v>
      </c>
      <c r="AW28" s="85">
        <v>13</v>
      </c>
      <c r="AX28" s="84">
        <v>0</v>
      </c>
      <c r="AY28" s="143">
        <f t="shared" si="29"/>
        <v>-13</v>
      </c>
      <c r="AZ28" s="268">
        <f t="shared" si="30"/>
        <v>0</v>
      </c>
      <c r="BA28" s="29">
        <f t="shared" si="31"/>
        <v>0</v>
      </c>
      <c r="BB28" s="14" t="str">
        <f>AD98</f>
        <v>ŞABAN TAŞKIN</v>
      </c>
      <c r="BC28" s="7"/>
      <c r="BD28" s="111">
        <f>AQ97</f>
        <v>0</v>
      </c>
      <c r="BE28" s="19">
        <f t="shared" si="32"/>
        <v>0</v>
      </c>
      <c r="BF28" s="151">
        <f t="shared" si="33"/>
        <v>0</v>
      </c>
      <c r="BG28" s="109">
        <f t="shared" si="34"/>
        <v>0</v>
      </c>
      <c r="BH28" s="36">
        <f t="shared" si="35"/>
        <v>0</v>
      </c>
      <c r="BI28" s="59">
        <f t="shared" si="36"/>
        <v>0</v>
      </c>
      <c r="BJ28" s="123"/>
      <c r="BK28" s="122"/>
      <c r="BL28" s="152">
        <f t="shared" si="37"/>
        <v>0</v>
      </c>
      <c r="BM28" s="153">
        <f t="shared" si="38"/>
        <v>0</v>
      </c>
      <c r="BN28" s="29">
        <f t="shared" si="39"/>
        <v>0</v>
      </c>
      <c r="BO28" s="112">
        <f>AQ98</f>
        <v>0</v>
      </c>
      <c r="BP28" s="196"/>
      <c r="BQ28" s="158">
        <v>2</v>
      </c>
      <c r="BR28" s="220" t="s">
        <v>29</v>
      </c>
      <c r="BS28" s="158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</row>
    <row r="29" spans="1:81" ht="12.75" customHeight="1">
      <c r="A29" s="6">
        <v>27</v>
      </c>
      <c r="B29" s="220" t="s">
        <v>197</v>
      </c>
      <c r="C29" s="2"/>
      <c r="D29" s="111" t="str">
        <f>B55</f>
        <v>M. BİRKAN TÜLEK</v>
      </c>
      <c r="E29" s="134">
        <f t="shared" si="0"/>
        <v>0</v>
      </c>
      <c r="F29" s="132">
        <f t="shared" si="1"/>
        <v>9</v>
      </c>
      <c r="G29" s="48">
        <f t="shared" si="2"/>
        <v>-4</v>
      </c>
      <c r="H29" s="133">
        <f t="shared" si="3"/>
        <v>0</v>
      </c>
      <c r="I29" s="26">
        <f t="shared" si="4"/>
        <v>1</v>
      </c>
      <c r="J29" s="239">
        <v>9</v>
      </c>
      <c r="K29" s="49">
        <v>13</v>
      </c>
      <c r="L29" s="141">
        <f t="shared" si="5"/>
        <v>4</v>
      </c>
      <c r="M29" s="142">
        <f t="shared" si="6"/>
        <v>13</v>
      </c>
      <c r="N29" s="29">
        <f t="shared" si="7"/>
        <v>1</v>
      </c>
      <c r="O29" s="14" t="str">
        <f>B56</f>
        <v>BAYRAM SARIÇAM</v>
      </c>
      <c r="P29" s="7"/>
      <c r="Q29" s="69" t="str">
        <f>D99</f>
        <v>ŞABAN TAŞKIN</v>
      </c>
      <c r="R29" s="56">
        <f t="shared" si="8"/>
        <v>1</v>
      </c>
      <c r="S29" s="147">
        <f t="shared" si="9"/>
        <v>13</v>
      </c>
      <c r="T29" s="76">
        <f t="shared" si="10"/>
        <v>1</v>
      </c>
      <c r="U29" s="36">
        <f t="shared" si="11"/>
        <v>1</v>
      </c>
      <c r="V29" s="228">
        <f t="shared" si="12"/>
        <v>0</v>
      </c>
      <c r="W29" s="50">
        <v>13</v>
      </c>
      <c r="X29" s="49">
        <v>12</v>
      </c>
      <c r="Y29" s="143">
        <f t="shared" si="13"/>
        <v>-1</v>
      </c>
      <c r="Z29" s="148">
        <f t="shared" si="14"/>
        <v>12</v>
      </c>
      <c r="AA29" s="63">
        <f t="shared" si="15"/>
        <v>0</v>
      </c>
      <c r="AB29" s="14" t="str">
        <f>D100</f>
        <v>M. BİRKAN TÜLEK</v>
      </c>
      <c r="AC29" s="226"/>
      <c r="AD29" s="12" t="str">
        <f>Q99</f>
        <v>ÖZKAN KURT</v>
      </c>
      <c r="AE29" s="19">
        <f>IF(AJ29&gt;10,1,0)</f>
        <v>0</v>
      </c>
      <c r="AF29" s="22">
        <f t="shared" si="17"/>
        <v>10</v>
      </c>
      <c r="AG29" s="150">
        <f t="shared" si="18"/>
        <v>-3</v>
      </c>
      <c r="AH29" s="36">
        <f t="shared" si="19"/>
        <v>0</v>
      </c>
      <c r="AI29" s="38">
        <f t="shared" si="20"/>
        <v>0</v>
      </c>
      <c r="AJ29" s="42">
        <v>10</v>
      </c>
      <c r="AK29" s="43">
        <v>13</v>
      </c>
      <c r="AL29" s="143">
        <f t="shared" si="21"/>
        <v>3</v>
      </c>
      <c r="AM29" s="44">
        <f t="shared" si="22"/>
        <v>13</v>
      </c>
      <c r="AN29" s="29">
        <f t="shared" si="40"/>
        <v>1</v>
      </c>
      <c r="AO29" s="14" t="str">
        <f>Q100</f>
        <v>CAFER DENİZCİ</v>
      </c>
      <c r="AP29" s="7"/>
      <c r="AQ29" s="12" t="str">
        <f>AD99</f>
        <v>AHMET YARATILMIŞ</v>
      </c>
      <c r="AR29" s="19">
        <f t="shared" si="24"/>
        <v>1</v>
      </c>
      <c r="AS29" s="267">
        <f t="shared" si="25"/>
        <v>13</v>
      </c>
      <c r="AT29" s="107">
        <f t="shared" si="26"/>
        <v>7</v>
      </c>
      <c r="AU29" s="99">
        <f t="shared" si="27"/>
        <v>1</v>
      </c>
      <c r="AV29" s="100">
        <f t="shared" si="28"/>
        <v>0</v>
      </c>
      <c r="AW29" s="85">
        <v>13</v>
      </c>
      <c r="AX29" s="84">
        <v>6</v>
      </c>
      <c r="AY29" s="143">
        <f t="shared" si="29"/>
        <v>-7</v>
      </c>
      <c r="AZ29" s="268">
        <f t="shared" si="30"/>
        <v>6</v>
      </c>
      <c r="BA29" s="29">
        <f t="shared" si="31"/>
        <v>0</v>
      </c>
      <c r="BB29" s="14" t="str">
        <f>AD100</f>
        <v>ADİL KIR</v>
      </c>
      <c r="BC29" s="7"/>
      <c r="BD29" s="111">
        <f>AQ99</f>
        <v>0</v>
      </c>
      <c r="BE29" s="19">
        <f t="shared" si="32"/>
        <v>0</v>
      </c>
      <c r="BF29" s="151">
        <f t="shared" si="33"/>
        <v>0</v>
      </c>
      <c r="BG29" s="109">
        <f t="shared" si="34"/>
        <v>0</v>
      </c>
      <c r="BH29" s="36">
        <f t="shared" si="35"/>
        <v>0</v>
      </c>
      <c r="BI29" s="59">
        <f t="shared" si="36"/>
        <v>0</v>
      </c>
      <c r="BJ29" s="123"/>
      <c r="BK29" s="122"/>
      <c r="BL29" s="152">
        <f t="shared" si="37"/>
        <v>0</v>
      </c>
      <c r="BM29" s="153">
        <f t="shared" si="38"/>
        <v>0</v>
      </c>
      <c r="BN29" s="29">
        <f t="shared" si="39"/>
        <v>0</v>
      </c>
      <c r="BO29" s="112">
        <f>AQ100</f>
        <v>0</v>
      </c>
      <c r="BP29" s="196"/>
      <c r="BQ29" s="157">
        <v>3</v>
      </c>
      <c r="BR29" s="220" t="s">
        <v>182</v>
      </c>
      <c r="BS29" s="501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</row>
    <row r="30" spans="1:81" ht="12.75" customHeight="1">
      <c r="A30" s="6">
        <v>28</v>
      </c>
      <c r="B30" s="220" t="s">
        <v>198</v>
      </c>
      <c r="C30" s="2"/>
      <c r="D30" s="111" t="str">
        <f>B57</f>
        <v>BARIŞ KÜLCÜ</v>
      </c>
      <c r="E30" s="134">
        <f t="shared" si="0"/>
        <v>0</v>
      </c>
      <c r="F30" s="132">
        <f t="shared" si="1"/>
        <v>6</v>
      </c>
      <c r="G30" s="48">
        <f t="shared" si="2"/>
        <v>-7</v>
      </c>
      <c r="H30" s="133">
        <f t="shared" si="3"/>
        <v>0</v>
      </c>
      <c r="I30" s="26">
        <f t="shared" si="4"/>
        <v>1</v>
      </c>
      <c r="J30" s="239">
        <v>6</v>
      </c>
      <c r="K30" s="49">
        <v>13</v>
      </c>
      <c r="L30" s="141">
        <f t="shared" si="5"/>
        <v>7</v>
      </c>
      <c r="M30" s="142">
        <f t="shared" si="6"/>
        <v>13</v>
      </c>
      <c r="N30" s="29">
        <f t="shared" si="7"/>
        <v>1</v>
      </c>
      <c r="O30" s="14" t="str">
        <f>B58</f>
        <v>ALİCAN KARATAŞ</v>
      </c>
      <c r="P30" s="7"/>
      <c r="Q30" s="69" t="str">
        <f>D101</f>
        <v>SEZGİN AYDIN</v>
      </c>
      <c r="R30" s="56">
        <f t="shared" si="8"/>
        <v>1</v>
      </c>
      <c r="S30" s="147">
        <f t="shared" si="9"/>
        <v>13</v>
      </c>
      <c r="T30" s="76">
        <f t="shared" si="10"/>
        <v>6</v>
      </c>
      <c r="U30" s="36">
        <f t="shared" si="11"/>
        <v>1</v>
      </c>
      <c r="V30" s="228">
        <f t="shared" si="12"/>
        <v>0</v>
      </c>
      <c r="W30" s="50">
        <v>13</v>
      </c>
      <c r="X30" s="49">
        <v>7</v>
      </c>
      <c r="Y30" s="143">
        <f t="shared" si="13"/>
        <v>-6</v>
      </c>
      <c r="Z30" s="148">
        <f t="shared" si="14"/>
        <v>7</v>
      </c>
      <c r="AA30" s="63">
        <f t="shared" si="15"/>
        <v>0</v>
      </c>
      <c r="AB30" s="14" t="str">
        <f>D102</f>
        <v>SEDAT ATILGAN</v>
      </c>
      <c r="AC30" s="226"/>
      <c r="AD30" s="12" t="str">
        <f>Q101</f>
        <v>ŞİNASİ SELECİLER</v>
      </c>
      <c r="AE30" s="19">
        <f aca="true" t="shared" si="41" ref="AE30:AE39">IF(AJ30&gt;12,1,0)</f>
        <v>0</v>
      </c>
      <c r="AF30" s="22">
        <f t="shared" si="17"/>
        <v>7</v>
      </c>
      <c r="AG30" s="150">
        <f t="shared" si="18"/>
        <v>-6</v>
      </c>
      <c r="AH30" s="36">
        <f t="shared" si="19"/>
        <v>0</v>
      </c>
      <c r="AI30" s="38">
        <f t="shared" si="20"/>
        <v>0</v>
      </c>
      <c r="AJ30" s="42">
        <v>7</v>
      </c>
      <c r="AK30" s="43">
        <v>13</v>
      </c>
      <c r="AL30" s="143">
        <f t="shared" si="21"/>
        <v>6</v>
      </c>
      <c r="AM30" s="44">
        <f t="shared" si="22"/>
        <v>13</v>
      </c>
      <c r="AN30" s="29">
        <f t="shared" si="40"/>
        <v>1</v>
      </c>
      <c r="AO30" s="14" t="str">
        <f>Q102</f>
        <v>CANER MAKARA</v>
      </c>
      <c r="AP30" s="7"/>
      <c r="AQ30" s="12" t="str">
        <f>AD101</f>
        <v>ÖZKAN KURT</v>
      </c>
      <c r="AR30" s="19">
        <f t="shared" si="24"/>
        <v>1</v>
      </c>
      <c r="AS30" s="267">
        <f t="shared" si="25"/>
        <v>13</v>
      </c>
      <c r="AT30" s="107">
        <f t="shared" si="26"/>
        <v>13</v>
      </c>
      <c r="AU30" s="99">
        <f t="shared" si="27"/>
        <v>1</v>
      </c>
      <c r="AV30" s="100">
        <f t="shared" si="28"/>
        <v>0</v>
      </c>
      <c r="AW30" s="85">
        <v>13</v>
      </c>
      <c r="AX30" s="84">
        <v>0</v>
      </c>
      <c r="AY30" s="143">
        <f t="shared" si="29"/>
        <v>-13</v>
      </c>
      <c r="AZ30" s="268">
        <f t="shared" si="30"/>
        <v>0</v>
      </c>
      <c r="BA30" s="29">
        <f t="shared" si="31"/>
        <v>0</v>
      </c>
      <c r="BB30" s="14" t="str">
        <f>AD102</f>
        <v>MURAT ŞAN</v>
      </c>
      <c r="BC30" s="7"/>
      <c r="BD30" s="111">
        <f>AQ101</f>
        <v>0</v>
      </c>
      <c r="BE30" s="19">
        <f t="shared" si="32"/>
        <v>0</v>
      </c>
      <c r="BF30" s="151">
        <f t="shared" si="33"/>
        <v>0</v>
      </c>
      <c r="BG30" s="109">
        <f t="shared" si="34"/>
        <v>0</v>
      </c>
      <c r="BH30" s="36">
        <f t="shared" si="35"/>
        <v>0</v>
      </c>
      <c r="BI30" s="59">
        <f t="shared" si="36"/>
        <v>0</v>
      </c>
      <c r="BJ30" s="123"/>
      <c r="BK30" s="122"/>
      <c r="BL30" s="152">
        <f t="shared" si="37"/>
        <v>0</v>
      </c>
      <c r="BM30" s="153">
        <f t="shared" si="38"/>
        <v>0</v>
      </c>
      <c r="BN30" s="29">
        <f t="shared" si="39"/>
        <v>0</v>
      </c>
      <c r="BO30" s="112">
        <f>AQ102</f>
        <v>0</v>
      </c>
      <c r="BP30" s="196"/>
      <c r="BQ30" s="157">
        <v>4</v>
      </c>
      <c r="BR30" s="220" t="s">
        <v>70</v>
      </c>
      <c r="BS30" s="422"/>
      <c r="BT30" s="552"/>
      <c r="BU30" s="552"/>
      <c r="BV30" s="654"/>
      <c r="BW30" s="654"/>
      <c r="BX30" s="655"/>
      <c r="BY30" s="655"/>
      <c r="BZ30" s="552"/>
      <c r="CA30" s="552"/>
      <c r="CB30" s="552"/>
      <c r="CC30" s="553"/>
    </row>
    <row r="31" spans="1:81" ht="12.75" customHeight="1">
      <c r="A31" s="6">
        <v>29</v>
      </c>
      <c r="B31" s="220" t="s">
        <v>199</v>
      </c>
      <c r="C31" s="2"/>
      <c r="D31" s="111" t="str">
        <f>B59</f>
        <v>TAMER SIĞ</v>
      </c>
      <c r="E31" s="134">
        <f t="shared" si="0"/>
        <v>0</v>
      </c>
      <c r="F31" s="132">
        <f t="shared" si="1"/>
        <v>7</v>
      </c>
      <c r="G31" s="48">
        <f t="shared" si="2"/>
        <v>-6</v>
      </c>
      <c r="H31" s="133">
        <f t="shared" si="3"/>
        <v>0</v>
      </c>
      <c r="I31" s="26">
        <f t="shared" si="4"/>
        <v>1</v>
      </c>
      <c r="J31" s="239">
        <v>7</v>
      </c>
      <c r="K31" s="49">
        <v>13</v>
      </c>
      <c r="L31" s="141">
        <f t="shared" si="5"/>
        <v>6</v>
      </c>
      <c r="M31" s="142">
        <f t="shared" si="6"/>
        <v>13</v>
      </c>
      <c r="N31" s="29">
        <f t="shared" si="7"/>
        <v>1</v>
      </c>
      <c r="O31" s="14" t="str">
        <f>B60</f>
        <v>EKREM AYER</v>
      </c>
      <c r="P31" s="7"/>
      <c r="Q31" s="69" t="str">
        <f>D103</f>
        <v>ŞABAN SARTIK</v>
      </c>
      <c r="R31" s="56">
        <f t="shared" si="8"/>
        <v>1</v>
      </c>
      <c r="S31" s="147">
        <f t="shared" si="9"/>
        <v>13</v>
      </c>
      <c r="T31" s="76">
        <f t="shared" si="10"/>
        <v>4</v>
      </c>
      <c r="U31" s="36">
        <f t="shared" si="11"/>
        <v>1</v>
      </c>
      <c r="V31" s="228">
        <f t="shared" si="12"/>
        <v>0</v>
      </c>
      <c r="W31" s="50">
        <v>13</v>
      </c>
      <c r="X31" s="49">
        <v>9</v>
      </c>
      <c r="Y31" s="143">
        <f t="shared" si="13"/>
        <v>-4</v>
      </c>
      <c r="Z31" s="148">
        <f t="shared" si="14"/>
        <v>9</v>
      </c>
      <c r="AA31" s="63">
        <f t="shared" si="15"/>
        <v>0</v>
      </c>
      <c r="AB31" s="14" t="str">
        <f>D104</f>
        <v>ALİİHSAN ALTINTAŞ</v>
      </c>
      <c r="AC31" s="226"/>
      <c r="AD31" s="12" t="str">
        <f>Q103</f>
        <v>BUĞRA ARSLAN</v>
      </c>
      <c r="AE31" s="19">
        <f t="shared" si="41"/>
        <v>1</v>
      </c>
      <c r="AF31" s="22">
        <f t="shared" si="17"/>
        <v>13</v>
      </c>
      <c r="AG31" s="150">
        <f t="shared" si="18"/>
        <v>7</v>
      </c>
      <c r="AH31" s="36">
        <f t="shared" si="19"/>
        <v>0</v>
      </c>
      <c r="AI31" s="38">
        <f t="shared" si="20"/>
        <v>0</v>
      </c>
      <c r="AJ31" s="42">
        <v>13</v>
      </c>
      <c r="AK31" s="43">
        <v>6</v>
      </c>
      <c r="AL31" s="143">
        <f t="shared" si="21"/>
        <v>-7</v>
      </c>
      <c r="AM31" s="44">
        <f t="shared" si="22"/>
        <v>6</v>
      </c>
      <c r="AN31" s="29">
        <f t="shared" si="40"/>
        <v>0</v>
      </c>
      <c r="AO31" s="14" t="str">
        <f>Q104</f>
        <v>OSMAN BATUK</v>
      </c>
      <c r="AP31" s="7"/>
      <c r="AQ31" s="12" t="str">
        <f>AD103</f>
        <v>ŞİNASİ SELECİLER</v>
      </c>
      <c r="AR31" s="19">
        <f t="shared" si="24"/>
        <v>0</v>
      </c>
      <c r="AS31" s="267">
        <f t="shared" si="25"/>
        <v>11</v>
      </c>
      <c r="AT31" s="107">
        <f t="shared" si="26"/>
        <v>-2</v>
      </c>
      <c r="AU31" s="99">
        <f t="shared" si="27"/>
        <v>0</v>
      </c>
      <c r="AV31" s="100">
        <f t="shared" si="28"/>
        <v>1</v>
      </c>
      <c r="AW31" s="85">
        <v>11</v>
      </c>
      <c r="AX31" s="84">
        <v>13</v>
      </c>
      <c r="AY31" s="143">
        <f t="shared" si="29"/>
        <v>2</v>
      </c>
      <c r="AZ31" s="268">
        <f t="shared" si="30"/>
        <v>13</v>
      </c>
      <c r="BA31" s="29">
        <f t="shared" si="31"/>
        <v>1</v>
      </c>
      <c r="BB31" s="14" t="str">
        <f>AD104</f>
        <v>OSMAN BATUK</v>
      </c>
      <c r="BC31" s="7"/>
      <c r="BD31" s="111">
        <f>AQ103</f>
        <v>0</v>
      </c>
      <c r="BE31" s="19">
        <f t="shared" si="32"/>
        <v>0</v>
      </c>
      <c r="BF31" s="151">
        <f t="shared" si="33"/>
        <v>0</v>
      </c>
      <c r="BG31" s="109">
        <f t="shared" si="34"/>
        <v>0</v>
      </c>
      <c r="BH31" s="36">
        <f t="shared" si="35"/>
        <v>0</v>
      </c>
      <c r="BI31" s="59">
        <f t="shared" si="36"/>
        <v>0</v>
      </c>
      <c r="BJ31" s="123"/>
      <c r="BK31" s="122"/>
      <c r="BL31" s="152">
        <f t="shared" si="37"/>
        <v>0</v>
      </c>
      <c r="BM31" s="153">
        <f t="shared" si="38"/>
        <v>0</v>
      </c>
      <c r="BN31" s="29">
        <f t="shared" si="39"/>
        <v>0</v>
      </c>
      <c r="BO31" s="112">
        <f>AQ104</f>
        <v>0</v>
      </c>
      <c r="BP31" s="196"/>
      <c r="BQ31" s="157"/>
      <c r="BR31" s="252"/>
      <c r="BS31" s="502"/>
      <c r="BT31" s="347"/>
      <c r="BU31" s="340"/>
      <c r="BV31" s="340"/>
      <c r="BW31" s="340"/>
      <c r="BX31" s="348"/>
      <c r="BY31" s="348"/>
      <c r="BZ31" s="348"/>
      <c r="CA31" s="348"/>
      <c r="CB31" s="345"/>
      <c r="CC31" s="351"/>
    </row>
    <row r="32" spans="1:81" ht="12.75" customHeight="1">
      <c r="A32" s="6">
        <v>30</v>
      </c>
      <c r="B32" s="220" t="s">
        <v>200</v>
      </c>
      <c r="C32" s="2"/>
      <c r="D32" s="111" t="str">
        <f>B61</f>
        <v>LEVENT KADER</v>
      </c>
      <c r="E32" s="134">
        <f t="shared" si="0"/>
        <v>0</v>
      </c>
      <c r="F32" s="132">
        <f t="shared" si="1"/>
        <v>7</v>
      </c>
      <c r="G32" s="48">
        <f t="shared" si="2"/>
        <v>-6</v>
      </c>
      <c r="H32" s="133">
        <f t="shared" si="3"/>
        <v>0</v>
      </c>
      <c r="I32" s="26">
        <f t="shared" si="4"/>
        <v>1</v>
      </c>
      <c r="J32" s="239">
        <v>7</v>
      </c>
      <c r="K32" s="49">
        <v>13</v>
      </c>
      <c r="L32" s="141">
        <f t="shared" si="5"/>
        <v>6</v>
      </c>
      <c r="M32" s="142">
        <f t="shared" si="6"/>
        <v>13</v>
      </c>
      <c r="N32" s="29">
        <f t="shared" si="7"/>
        <v>1</v>
      </c>
      <c r="O32" s="14" t="str">
        <f>B62</f>
        <v>EROL SARCAN</v>
      </c>
      <c r="P32" s="7"/>
      <c r="Q32" s="69" t="str">
        <f>D105</f>
        <v>İSMAİL MEŞEDALI</v>
      </c>
      <c r="R32" s="56">
        <f t="shared" si="8"/>
        <v>1</v>
      </c>
      <c r="S32" s="147">
        <f t="shared" si="9"/>
        <v>13</v>
      </c>
      <c r="T32" s="76">
        <f t="shared" si="10"/>
        <v>2</v>
      </c>
      <c r="U32" s="36">
        <f t="shared" si="11"/>
        <v>1</v>
      </c>
      <c r="V32" s="228">
        <f t="shared" si="12"/>
        <v>0</v>
      </c>
      <c r="W32" s="50">
        <v>13</v>
      </c>
      <c r="X32" s="49">
        <v>11</v>
      </c>
      <c r="Y32" s="143">
        <f t="shared" si="13"/>
        <v>-2</v>
      </c>
      <c r="Z32" s="148">
        <f t="shared" si="14"/>
        <v>11</v>
      </c>
      <c r="AA32" s="63">
        <f t="shared" si="15"/>
        <v>0</v>
      </c>
      <c r="AB32" s="14" t="str">
        <f>D106</f>
        <v>MURAT ÖZCAN</v>
      </c>
      <c r="AC32" s="226"/>
      <c r="AD32" s="12" t="str">
        <f>Q105</f>
        <v>VAROL ÇAKIR</v>
      </c>
      <c r="AE32" s="19">
        <f t="shared" si="41"/>
        <v>0</v>
      </c>
      <c r="AF32" s="22">
        <f t="shared" si="17"/>
        <v>0</v>
      </c>
      <c r="AG32" s="150">
        <f t="shared" si="18"/>
        <v>0</v>
      </c>
      <c r="AH32" s="36">
        <f t="shared" si="19"/>
        <v>0</v>
      </c>
      <c r="AI32" s="38">
        <f t="shared" si="20"/>
        <v>0</v>
      </c>
      <c r="AJ32" s="42"/>
      <c r="AK32" s="43"/>
      <c r="AL32" s="143">
        <f t="shared" si="21"/>
        <v>0</v>
      </c>
      <c r="AM32" s="44">
        <f t="shared" si="22"/>
        <v>0</v>
      </c>
      <c r="AN32" s="29">
        <f t="shared" si="40"/>
        <v>0</v>
      </c>
      <c r="AO32" s="14" t="str">
        <f>Q106</f>
        <v>RAMİS YILMAZ</v>
      </c>
      <c r="AP32" s="7"/>
      <c r="AQ32" s="12">
        <f>AD105</f>
        <v>0</v>
      </c>
      <c r="AR32" s="19">
        <f t="shared" si="24"/>
        <v>0</v>
      </c>
      <c r="AS32" s="267">
        <f t="shared" si="25"/>
        <v>0</v>
      </c>
      <c r="AT32" s="107">
        <f t="shared" si="26"/>
        <v>0</v>
      </c>
      <c r="AU32" s="99">
        <f t="shared" si="27"/>
        <v>0</v>
      </c>
      <c r="AV32" s="100">
        <f t="shared" si="28"/>
        <v>0</v>
      </c>
      <c r="AW32" s="85"/>
      <c r="AX32" s="84"/>
      <c r="AY32" s="143">
        <f t="shared" si="29"/>
        <v>0</v>
      </c>
      <c r="AZ32" s="268">
        <f t="shared" si="30"/>
        <v>0</v>
      </c>
      <c r="BA32" s="29">
        <f t="shared" si="31"/>
        <v>0</v>
      </c>
      <c r="BB32" s="14">
        <f>AD106</f>
        <v>0</v>
      </c>
      <c r="BC32" s="7"/>
      <c r="BD32" s="111">
        <f>AQ105</f>
        <v>0</v>
      </c>
      <c r="BE32" s="19">
        <f t="shared" si="32"/>
        <v>0</v>
      </c>
      <c r="BF32" s="151">
        <f t="shared" si="33"/>
        <v>0</v>
      </c>
      <c r="BG32" s="109">
        <f t="shared" si="34"/>
        <v>0</v>
      </c>
      <c r="BH32" s="36">
        <f t="shared" si="35"/>
        <v>0</v>
      </c>
      <c r="BI32" s="59">
        <f t="shared" si="36"/>
        <v>0</v>
      </c>
      <c r="BJ32" s="123"/>
      <c r="BK32" s="122"/>
      <c r="BL32" s="152">
        <f t="shared" si="37"/>
        <v>0</v>
      </c>
      <c r="BM32" s="153">
        <f t="shared" si="38"/>
        <v>0</v>
      </c>
      <c r="BN32" s="29">
        <f t="shared" si="39"/>
        <v>0</v>
      </c>
      <c r="BO32" s="112">
        <f>AQ106</f>
        <v>0</v>
      </c>
      <c r="BP32" s="196"/>
      <c r="BQ32" s="253"/>
      <c r="BR32" s="351"/>
      <c r="BS32" s="340" t="s">
        <v>390</v>
      </c>
      <c r="BT32" s="347"/>
      <c r="BU32" s="340"/>
      <c r="BV32" s="340"/>
      <c r="BW32" s="340"/>
      <c r="BX32" s="348"/>
      <c r="BY32" s="348"/>
      <c r="BZ32" s="348"/>
      <c r="CA32" s="348"/>
      <c r="CB32" s="345"/>
      <c r="CC32" s="351"/>
    </row>
    <row r="33" spans="1:81" ht="12.75" customHeight="1">
      <c r="A33" s="6">
        <v>31</v>
      </c>
      <c r="B33" s="220" t="s">
        <v>201</v>
      </c>
      <c r="C33" s="2"/>
      <c r="D33" s="111" t="str">
        <f>B63</f>
        <v>İSMAİL MEŞEDALI</v>
      </c>
      <c r="E33" s="134">
        <f t="shared" si="0"/>
        <v>0</v>
      </c>
      <c r="F33" s="132">
        <f t="shared" si="1"/>
        <v>8</v>
      </c>
      <c r="G33" s="48">
        <f t="shared" si="2"/>
        <v>-5</v>
      </c>
      <c r="H33" s="133">
        <f t="shared" si="3"/>
        <v>0</v>
      </c>
      <c r="I33" s="26">
        <f t="shared" si="4"/>
        <v>1</v>
      </c>
      <c r="J33" s="239">
        <v>8</v>
      </c>
      <c r="K33" s="49">
        <v>13</v>
      </c>
      <c r="L33" s="141">
        <f t="shared" si="5"/>
        <v>5</v>
      </c>
      <c r="M33" s="142">
        <f t="shared" si="6"/>
        <v>13</v>
      </c>
      <c r="N33" s="29">
        <f t="shared" si="7"/>
        <v>1</v>
      </c>
      <c r="O33" s="14" t="str">
        <f>B64</f>
        <v>FARUK AYDIN</v>
      </c>
      <c r="P33" s="7"/>
      <c r="Q33" s="69" t="str">
        <f>D107</f>
        <v>İLYAS CAVULDAK</v>
      </c>
      <c r="R33" s="56">
        <f t="shared" si="8"/>
        <v>1</v>
      </c>
      <c r="S33" s="147">
        <f t="shared" si="9"/>
        <v>13</v>
      </c>
      <c r="T33" s="76">
        <f t="shared" si="10"/>
        <v>9</v>
      </c>
      <c r="U33" s="36">
        <f t="shared" si="11"/>
        <v>1</v>
      </c>
      <c r="V33" s="228">
        <f t="shared" si="12"/>
        <v>0</v>
      </c>
      <c r="W33" s="50">
        <v>13</v>
      </c>
      <c r="X33" s="49">
        <v>4</v>
      </c>
      <c r="Y33" s="143">
        <f t="shared" si="13"/>
        <v>-9</v>
      </c>
      <c r="Z33" s="148">
        <f t="shared" si="14"/>
        <v>4</v>
      </c>
      <c r="AA33" s="63">
        <f t="shared" si="15"/>
        <v>0</v>
      </c>
      <c r="AB33" s="14" t="str">
        <f>D108</f>
        <v>MUSA ALTUN</v>
      </c>
      <c r="AC33" s="226"/>
      <c r="AD33" s="12" t="str">
        <f>Q107</f>
        <v>M. BİRKAN TÜLEK</v>
      </c>
      <c r="AE33" s="19">
        <f t="shared" si="41"/>
        <v>0</v>
      </c>
      <c r="AF33" s="22">
        <f t="shared" si="17"/>
        <v>0</v>
      </c>
      <c r="AG33" s="150">
        <f t="shared" si="18"/>
        <v>0</v>
      </c>
      <c r="AH33" s="36">
        <f t="shared" si="19"/>
        <v>0</v>
      </c>
      <c r="AI33" s="38">
        <f t="shared" si="20"/>
        <v>0</v>
      </c>
      <c r="AJ33" s="42"/>
      <c r="AK33" s="43"/>
      <c r="AL33" s="143">
        <f t="shared" si="21"/>
        <v>0</v>
      </c>
      <c r="AM33" s="44">
        <f t="shared" si="22"/>
        <v>0</v>
      </c>
      <c r="AN33" s="29">
        <f t="shared" si="40"/>
        <v>0</v>
      </c>
      <c r="AO33" s="14" t="str">
        <f>Q108</f>
        <v>ALİİHSAN ALTINTAŞ</v>
      </c>
      <c r="AP33" s="7"/>
      <c r="AQ33" s="12">
        <f>AD107</f>
        <v>0</v>
      </c>
      <c r="AR33" s="19">
        <f t="shared" si="24"/>
        <v>0</v>
      </c>
      <c r="AS33" s="267">
        <f t="shared" si="25"/>
        <v>0</v>
      </c>
      <c r="AT33" s="107">
        <f t="shared" si="26"/>
        <v>0</v>
      </c>
      <c r="AU33" s="99">
        <f t="shared" si="27"/>
        <v>0</v>
      </c>
      <c r="AV33" s="100">
        <f t="shared" si="28"/>
        <v>0</v>
      </c>
      <c r="AW33" s="85"/>
      <c r="AX33" s="84"/>
      <c r="AY33" s="143">
        <f t="shared" si="29"/>
        <v>0</v>
      </c>
      <c r="AZ33" s="268">
        <f t="shared" si="30"/>
        <v>0</v>
      </c>
      <c r="BA33" s="29">
        <f t="shared" si="31"/>
        <v>0</v>
      </c>
      <c r="BB33" s="14">
        <f>AD108</f>
        <v>0</v>
      </c>
      <c r="BC33" s="7"/>
      <c r="BD33" s="111">
        <f>AQ107</f>
        <v>0</v>
      </c>
      <c r="BE33" s="19">
        <f t="shared" si="32"/>
        <v>0</v>
      </c>
      <c r="BF33" s="151">
        <f t="shared" si="33"/>
        <v>0</v>
      </c>
      <c r="BG33" s="109">
        <f t="shared" si="34"/>
        <v>0</v>
      </c>
      <c r="BH33" s="36">
        <f t="shared" si="35"/>
        <v>0</v>
      </c>
      <c r="BI33" s="59">
        <f t="shared" si="36"/>
        <v>0</v>
      </c>
      <c r="BJ33" s="123"/>
      <c r="BK33" s="122"/>
      <c r="BL33" s="152">
        <f t="shared" si="37"/>
        <v>0</v>
      </c>
      <c r="BM33" s="153">
        <f t="shared" si="38"/>
        <v>0</v>
      </c>
      <c r="BN33" s="29">
        <f t="shared" si="39"/>
        <v>0</v>
      </c>
      <c r="BO33" s="112">
        <f>AQ108</f>
        <v>0</v>
      </c>
      <c r="BP33" s="196"/>
      <c r="BQ33" s="196"/>
      <c r="BR33" s="197"/>
      <c r="BS33" s="197" t="s">
        <v>391</v>
      </c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</row>
    <row r="34" spans="1:81" ht="12.75" customHeight="1">
      <c r="A34" s="6">
        <v>32</v>
      </c>
      <c r="B34" s="220" t="s">
        <v>202</v>
      </c>
      <c r="C34" s="2"/>
      <c r="D34" s="111" t="str">
        <f>B65</f>
        <v>ZEKERİYA ABAR</v>
      </c>
      <c r="E34" s="134">
        <f t="shared" si="0"/>
        <v>1</v>
      </c>
      <c r="F34" s="132">
        <f t="shared" si="1"/>
        <v>13</v>
      </c>
      <c r="G34" s="48">
        <f t="shared" si="2"/>
        <v>9</v>
      </c>
      <c r="H34" s="133">
        <f t="shared" si="3"/>
        <v>1</v>
      </c>
      <c r="I34" s="26">
        <f t="shared" si="4"/>
        <v>0</v>
      </c>
      <c r="J34" s="239">
        <v>13</v>
      </c>
      <c r="K34" s="49">
        <v>4</v>
      </c>
      <c r="L34" s="141">
        <f t="shared" si="5"/>
        <v>-9</v>
      </c>
      <c r="M34" s="142">
        <f t="shared" si="6"/>
        <v>4</v>
      </c>
      <c r="N34" s="29">
        <f t="shared" si="7"/>
        <v>0</v>
      </c>
      <c r="O34" s="14" t="str">
        <f>B66</f>
        <v>GÜVEN HORUZ</v>
      </c>
      <c r="P34" s="7"/>
      <c r="Q34" s="69" t="str">
        <f>D109</f>
        <v>TAMER SIĞ</v>
      </c>
      <c r="R34" s="56">
        <f t="shared" si="8"/>
        <v>1</v>
      </c>
      <c r="S34" s="147">
        <f t="shared" si="9"/>
        <v>13</v>
      </c>
      <c r="T34" s="76">
        <f t="shared" si="10"/>
        <v>6</v>
      </c>
      <c r="U34" s="36">
        <f t="shared" si="11"/>
        <v>1</v>
      </c>
      <c r="V34" s="228">
        <f t="shared" si="12"/>
        <v>0</v>
      </c>
      <c r="W34" s="50">
        <v>13</v>
      </c>
      <c r="X34" s="49">
        <v>7</v>
      </c>
      <c r="Y34" s="143">
        <f t="shared" si="13"/>
        <v>-6</v>
      </c>
      <c r="Z34" s="148">
        <f t="shared" si="14"/>
        <v>7</v>
      </c>
      <c r="AA34" s="63">
        <f t="shared" si="15"/>
        <v>0</v>
      </c>
      <c r="AB34" s="14" t="str">
        <f>D110</f>
        <v>LEVENT KADER</v>
      </c>
      <c r="AC34" s="226"/>
      <c r="AD34" s="12" t="str">
        <f>Q109</f>
        <v>FATİH ÖZTÜRK</v>
      </c>
      <c r="AE34" s="19">
        <f t="shared" si="41"/>
        <v>0</v>
      </c>
      <c r="AF34" s="22">
        <f t="shared" si="17"/>
        <v>0</v>
      </c>
      <c r="AG34" s="150">
        <f t="shared" si="18"/>
        <v>0</v>
      </c>
      <c r="AH34" s="36">
        <f t="shared" si="19"/>
        <v>0</v>
      </c>
      <c r="AI34" s="38">
        <f t="shared" si="20"/>
        <v>0</v>
      </c>
      <c r="AJ34" s="42"/>
      <c r="AK34" s="43"/>
      <c r="AL34" s="143">
        <f t="shared" si="21"/>
        <v>0</v>
      </c>
      <c r="AM34" s="44">
        <f t="shared" si="22"/>
        <v>0</v>
      </c>
      <c r="AN34" s="29">
        <f t="shared" si="40"/>
        <v>0</v>
      </c>
      <c r="AO34" s="14" t="str">
        <f>Q110</f>
        <v>TOLGA DURMUŞ</v>
      </c>
      <c r="AP34" s="7"/>
      <c r="AQ34" s="12">
        <f>AD109</f>
        <v>0</v>
      </c>
      <c r="AR34" s="19">
        <f t="shared" si="24"/>
        <v>0</v>
      </c>
      <c r="AS34" s="267">
        <f t="shared" si="25"/>
        <v>0</v>
      </c>
      <c r="AT34" s="107">
        <f t="shared" si="26"/>
        <v>0</v>
      </c>
      <c r="AU34" s="99">
        <f t="shared" si="27"/>
        <v>0</v>
      </c>
      <c r="AV34" s="100">
        <f t="shared" si="28"/>
        <v>0</v>
      </c>
      <c r="AW34" s="85"/>
      <c r="AX34" s="84"/>
      <c r="AY34" s="143">
        <f t="shared" si="29"/>
        <v>0</v>
      </c>
      <c r="AZ34" s="268">
        <f t="shared" si="30"/>
        <v>0</v>
      </c>
      <c r="BA34" s="29">
        <f t="shared" si="31"/>
        <v>0</v>
      </c>
      <c r="BB34" s="14">
        <f>AD110</f>
        <v>0</v>
      </c>
      <c r="BC34" s="7"/>
      <c r="BD34" s="111">
        <f>AQ109</f>
        <v>0</v>
      </c>
      <c r="BE34" s="19">
        <f t="shared" si="32"/>
        <v>0</v>
      </c>
      <c r="BF34" s="151">
        <f t="shared" si="33"/>
        <v>0</v>
      </c>
      <c r="BG34" s="109">
        <f t="shared" si="34"/>
        <v>0</v>
      </c>
      <c r="BH34" s="36">
        <f t="shared" si="35"/>
        <v>0</v>
      </c>
      <c r="BI34" s="59">
        <f t="shared" si="36"/>
        <v>0</v>
      </c>
      <c r="BJ34" s="123"/>
      <c r="BK34" s="122"/>
      <c r="BL34" s="152">
        <f t="shared" si="37"/>
        <v>0</v>
      </c>
      <c r="BM34" s="153">
        <f t="shared" si="38"/>
        <v>0</v>
      </c>
      <c r="BN34" s="29">
        <f t="shared" si="39"/>
        <v>0</v>
      </c>
      <c r="BO34" s="112">
        <f>AQ110</f>
        <v>0</v>
      </c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</row>
    <row r="35" spans="1:81" ht="12.75" customHeight="1">
      <c r="A35" s="6">
        <v>33</v>
      </c>
      <c r="B35" s="220" t="s">
        <v>203</v>
      </c>
      <c r="C35" s="2"/>
      <c r="D35" s="111" t="str">
        <f>B67</f>
        <v>EVREN TÜRKYILMAZ</v>
      </c>
      <c r="E35" s="134">
        <f t="shared" si="0"/>
        <v>0</v>
      </c>
      <c r="F35" s="132">
        <f t="shared" si="1"/>
        <v>10</v>
      </c>
      <c r="G35" s="48">
        <f t="shared" si="2"/>
        <v>-3</v>
      </c>
      <c r="H35" s="133">
        <f t="shared" si="3"/>
        <v>0</v>
      </c>
      <c r="I35" s="26">
        <f t="shared" si="4"/>
        <v>1</v>
      </c>
      <c r="J35" s="239">
        <v>10</v>
      </c>
      <c r="K35" s="49">
        <v>13</v>
      </c>
      <c r="L35" s="141">
        <f t="shared" si="5"/>
        <v>3</v>
      </c>
      <c r="M35" s="142">
        <f t="shared" si="6"/>
        <v>13</v>
      </c>
      <c r="N35" s="29">
        <f t="shared" si="7"/>
        <v>1</v>
      </c>
      <c r="O35" s="14" t="str">
        <f>B68</f>
        <v>TALHA ERSOY</v>
      </c>
      <c r="P35" s="7"/>
      <c r="Q35" s="69" t="str">
        <f>D111</f>
        <v>İDRİS ÇELİK</v>
      </c>
      <c r="R35" s="56">
        <f t="shared" si="8"/>
        <v>1</v>
      </c>
      <c r="S35" s="147">
        <f t="shared" si="9"/>
        <v>13</v>
      </c>
      <c r="T35" s="76">
        <f t="shared" si="10"/>
        <v>6</v>
      </c>
      <c r="U35" s="36">
        <f t="shared" si="11"/>
        <v>1</v>
      </c>
      <c r="V35" s="228">
        <f t="shared" si="12"/>
        <v>0</v>
      </c>
      <c r="W35" s="50">
        <v>13</v>
      </c>
      <c r="X35" s="49">
        <v>7</v>
      </c>
      <c r="Y35" s="143">
        <f t="shared" si="13"/>
        <v>-6</v>
      </c>
      <c r="Z35" s="148">
        <f t="shared" si="14"/>
        <v>7</v>
      </c>
      <c r="AA35" s="63">
        <f t="shared" si="15"/>
        <v>0</v>
      </c>
      <c r="AB35" s="14" t="str">
        <f>D112</f>
        <v>BARIŞ KÜLCÜ</v>
      </c>
      <c r="AC35" s="226"/>
      <c r="AD35" s="12" t="str">
        <f>Q111</f>
        <v>MURAT ÖZCAN</v>
      </c>
      <c r="AE35" s="19">
        <f t="shared" si="41"/>
        <v>0</v>
      </c>
      <c r="AF35" s="22">
        <f t="shared" si="17"/>
        <v>0</v>
      </c>
      <c r="AG35" s="150">
        <f t="shared" si="18"/>
        <v>0</v>
      </c>
      <c r="AH35" s="36">
        <f t="shared" si="19"/>
        <v>0</v>
      </c>
      <c r="AI35" s="38">
        <f t="shared" si="20"/>
        <v>0</v>
      </c>
      <c r="AJ35" s="42"/>
      <c r="AK35" s="43"/>
      <c r="AL35" s="143">
        <f t="shared" si="21"/>
        <v>0</v>
      </c>
      <c r="AM35" s="44">
        <f t="shared" si="22"/>
        <v>0</v>
      </c>
      <c r="AN35" s="29">
        <f t="shared" si="40"/>
        <v>0</v>
      </c>
      <c r="AO35" s="14" t="str">
        <f>Q112</f>
        <v>EVREN TÜRKYILMAZ</v>
      </c>
      <c r="AP35" s="7"/>
      <c r="AQ35" s="12">
        <f>AD111</f>
        <v>0</v>
      </c>
      <c r="AR35" s="19">
        <f t="shared" si="24"/>
        <v>0</v>
      </c>
      <c r="AS35" s="267">
        <f t="shared" si="25"/>
        <v>0</v>
      </c>
      <c r="AT35" s="107">
        <f t="shared" si="26"/>
        <v>0</v>
      </c>
      <c r="AU35" s="99">
        <f t="shared" si="27"/>
        <v>0</v>
      </c>
      <c r="AV35" s="100">
        <f t="shared" si="28"/>
        <v>0</v>
      </c>
      <c r="AW35" s="85"/>
      <c r="AX35" s="84"/>
      <c r="AY35" s="143">
        <f t="shared" si="29"/>
        <v>0</v>
      </c>
      <c r="AZ35" s="268">
        <f t="shared" si="30"/>
        <v>0</v>
      </c>
      <c r="BA35" s="29">
        <f t="shared" si="31"/>
        <v>0</v>
      </c>
      <c r="BB35" s="14">
        <f>AD112</f>
        <v>0</v>
      </c>
      <c r="BC35" s="7"/>
      <c r="BD35" s="111">
        <f>AQ111</f>
        <v>0</v>
      </c>
      <c r="BE35" s="19">
        <f t="shared" si="32"/>
        <v>0</v>
      </c>
      <c r="BF35" s="151">
        <f t="shared" si="33"/>
        <v>0</v>
      </c>
      <c r="BG35" s="109">
        <f t="shared" si="34"/>
        <v>0</v>
      </c>
      <c r="BH35" s="36">
        <f t="shared" si="35"/>
        <v>0</v>
      </c>
      <c r="BI35" s="59">
        <f t="shared" si="36"/>
        <v>0</v>
      </c>
      <c r="BJ35" s="123"/>
      <c r="BK35" s="122"/>
      <c r="BL35" s="152">
        <f t="shared" si="37"/>
        <v>0</v>
      </c>
      <c r="BM35" s="153">
        <f t="shared" si="38"/>
        <v>0</v>
      </c>
      <c r="BN35" s="29">
        <f t="shared" si="39"/>
        <v>0</v>
      </c>
      <c r="BO35" s="112">
        <f>AQ112</f>
        <v>0</v>
      </c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</row>
    <row r="36" spans="1:81" ht="12.75" customHeight="1">
      <c r="A36" s="6">
        <v>34</v>
      </c>
      <c r="B36" s="220" t="s">
        <v>204</v>
      </c>
      <c r="C36" s="2"/>
      <c r="D36" s="111" t="str">
        <f>B69</f>
        <v>GÖKHAN ÇELİK</v>
      </c>
      <c r="E36" s="134">
        <f t="shared" si="0"/>
        <v>1</v>
      </c>
      <c r="F36" s="132">
        <f t="shared" si="1"/>
        <v>13</v>
      </c>
      <c r="G36" s="48">
        <f t="shared" si="2"/>
        <v>11</v>
      </c>
      <c r="H36" s="133">
        <f t="shared" si="3"/>
        <v>1</v>
      </c>
      <c r="I36" s="26">
        <f t="shared" si="4"/>
        <v>0</v>
      </c>
      <c r="J36" s="239">
        <v>13</v>
      </c>
      <c r="K36" s="49">
        <v>2</v>
      </c>
      <c r="L36" s="141">
        <f t="shared" si="5"/>
        <v>-11</v>
      </c>
      <c r="M36" s="142">
        <f t="shared" si="6"/>
        <v>2</v>
      </c>
      <c r="N36" s="29">
        <f t="shared" si="7"/>
        <v>0</v>
      </c>
      <c r="O36" s="14" t="str">
        <f>B70</f>
        <v>İBRAHİM ÇİDEM</v>
      </c>
      <c r="P36" s="7"/>
      <c r="Q36" s="69" t="str">
        <f>D113</f>
        <v>ALİ KABADAYI</v>
      </c>
      <c r="R36" s="56">
        <f t="shared" si="8"/>
        <v>0</v>
      </c>
      <c r="S36" s="147">
        <f t="shared" si="9"/>
        <v>6</v>
      </c>
      <c r="T36" s="76">
        <f t="shared" si="10"/>
        <v>-7</v>
      </c>
      <c r="U36" s="36">
        <f t="shared" si="11"/>
        <v>0</v>
      </c>
      <c r="V36" s="228">
        <f t="shared" si="12"/>
        <v>1</v>
      </c>
      <c r="W36" s="50">
        <v>6</v>
      </c>
      <c r="X36" s="49">
        <v>13</v>
      </c>
      <c r="Y36" s="143">
        <f t="shared" si="13"/>
        <v>7</v>
      </c>
      <c r="Z36" s="148">
        <f t="shared" si="14"/>
        <v>13</v>
      </c>
      <c r="AA36" s="63">
        <f t="shared" si="15"/>
        <v>1</v>
      </c>
      <c r="AB36" s="14" t="str">
        <f>D114</f>
        <v>ERDAL BUYRUK</v>
      </c>
      <c r="AC36" s="226"/>
      <c r="AD36" s="12" t="str">
        <f>Q113</f>
        <v>GÜVEN HORUZ</v>
      </c>
      <c r="AE36" s="19">
        <f t="shared" si="41"/>
        <v>0</v>
      </c>
      <c r="AF36" s="22">
        <f t="shared" si="17"/>
        <v>0</v>
      </c>
      <c r="AG36" s="150">
        <f t="shared" si="18"/>
        <v>0</v>
      </c>
      <c r="AH36" s="36">
        <f t="shared" si="19"/>
        <v>0</v>
      </c>
      <c r="AI36" s="38">
        <f t="shared" si="20"/>
        <v>0</v>
      </c>
      <c r="AJ36" s="42"/>
      <c r="AK36" s="43"/>
      <c r="AL36" s="143">
        <f t="shared" si="21"/>
        <v>0</v>
      </c>
      <c r="AM36" s="44">
        <f t="shared" si="22"/>
        <v>0</v>
      </c>
      <c r="AN36" s="29">
        <f t="shared" si="40"/>
        <v>0</v>
      </c>
      <c r="AO36" s="14" t="str">
        <f>Q114</f>
        <v>UĞUR GÜN</v>
      </c>
      <c r="AP36" s="7"/>
      <c r="AQ36" s="12">
        <f>AD113</f>
        <v>0</v>
      </c>
      <c r="AR36" s="19">
        <f t="shared" si="24"/>
        <v>0</v>
      </c>
      <c r="AS36" s="267">
        <f t="shared" si="25"/>
        <v>0</v>
      </c>
      <c r="AT36" s="107">
        <f t="shared" si="26"/>
        <v>0</v>
      </c>
      <c r="AU36" s="99">
        <f t="shared" si="27"/>
        <v>0</v>
      </c>
      <c r="AV36" s="100">
        <f t="shared" si="28"/>
        <v>0</v>
      </c>
      <c r="AW36" s="85"/>
      <c r="AX36" s="84"/>
      <c r="AY36" s="143">
        <f t="shared" si="29"/>
        <v>0</v>
      </c>
      <c r="AZ36" s="268">
        <f t="shared" si="30"/>
        <v>0</v>
      </c>
      <c r="BA36" s="29">
        <f t="shared" si="31"/>
        <v>0</v>
      </c>
      <c r="BB36" s="14">
        <f>AD114</f>
        <v>0</v>
      </c>
      <c r="BC36" s="7"/>
      <c r="BD36" s="111">
        <f>AQ113</f>
        <v>0</v>
      </c>
      <c r="BE36" s="19">
        <f t="shared" si="32"/>
        <v>0</v>
      </c>
      <c r="BF36" s="151">
        <f t="shared" si="33"/>
        <v>0</v>
      </c>
      <c r="BG36" s="109">
        <f t="shared" si="34"/>
        <v>0</v>
      </c>
      <c r="BH36" s="36">
        <f t="shared" si="35"/>
        <v>0</v>
      </c>
      <c r="BI36" s="59">
        <f t="shared" si="36"/>
        <v>0</v>
      </c>
      <c r="BJ36" s="123"/>
      <c r="BK36" s="122"/>
      <c r="BL36" s="152">
        <f t="shared" si="37"/>
        <v>0</v>
      </c>
      <c r="BM36" s="153">
        <f t="shared" si="38"/>
        <v>0</v>
      </c>
      <c r="BN36" s="29">
        <f t="shared" si="39"/>
        <v>0</v>
      </c>
      <c r="BO36" s="112">
        <f>AQ114</f>
        <v>0</v>
      </c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</row>
    <row r="37" spans="1:81" ht="12.75" customHeight="1">
      <c r="A37" s="6">
        <v>35</v>
      </c>
      <c r="B37" s="220" t="s">
        <v>205</v>
      </c>
      <c r="C37" s="2"/>
      <c r="D37" s="111" t="str">
        <f>B71</f>
        <v>MEHMET SATILMIŞ BULUT</v>
      </c>
      <c r="E37" s="134">
        <f t="shared" si="0"/>
        <v>1</v>
      </c>
      <c r="F37" s="132">
        <f t="shared" si="1"/>
        <v>13</v>
      </c>
      <c r="G37" s="48">
        <f t="shared" si="2"/>
        <v>3</v>
      </c>
      <c r="H37" s="133">
        <f t="shared" si="3"/>
        <v>1</v>
      </c>
      <c r="I37" s="26">
        <f t="shared" si="4"/>
        <v>0</v>
      </c>
      <c r="J37" s="239">
        <v>13</v>
      </c>
      <c r="K37" s="49">
        <v>10</v>
      </c>
      <c r="L37" s="141">
        <f t="shared" si="5"/>
        <v>-3</v>
      </c>
      <c r="M37" s="142">
        <f t="shared" si="6"/>
        <v>10</v>
      </c>
      <c r="N37" s="29">
        <f t="shared" si="7"/>
        <v>0</v>
      </c>
      <c r="O37" s="14" t="str">
        <f>B72</f>
        <v>TOLGA DURMUŞ</v>
      </c>
      <c r="P37" s="7"/>
      <c r="Q37" s="69" t="str">
        <f>D115</f>
        <v>EMRE ABAR</v>
      </c>
      <c r="R37" s="56">
        <f t="shared" si="8"/>
        <v>0</v>
      </c>
      <c r="S37" s="147">
        <f t="shared" si="9"/>
        <v>10</v>
      </c>
      <c r="T37" s="76">
        <f t="shared" si="10"/>
        <v>-3</v>
      </c>
      <c r="U37" s="36">
        <f t="shared" si="11"/>
        <v>0</v>
      </c>
      <c r="V37" s="228">
        <f t="shared" si="12"/>
        <v>1</v>
      </c>
      <c r="W37" s="50">
        <v>10</v>
      </c>
      <c r="X37" s="49">
        <v>13</v>
      </c>
      <c r="Y37" s="143">
        <f t="shared" si="13"/>
        <v>3</v>
      </c>
      <c r="Z37" s="148">
        <f t="shared" si="14"/>
        <v>13</v>
      </c>
      <c r="AA37" s="63">
        <f t="shared" si="15"/>
        <v>1</v>
      </c>
      <c r="AB37" s="14" t="str">
        <f>D116</f>
        <v>CAFER DENİZCİ</v>
      </c>
      <c r="AC37" s="226"/>
      <c r="AD37" s="12" t="str">
        <f>Q115</f>
        <v>SEDAT ATILGAN</v>
      </c>
      <c r="AE37" s="19">
        <f t="shared" si="41"/>
        <v>0</v>
      </c>
      <c r="AF37" s="22">
        <f t="shared" si="17"/>
        <v>0</v>
      </c>
      <c r="AG37" s="150">
        <f t="shared" si="18"/>
        <v>0</v>
      </c>
      <c r="AH37" s="36">
        <f t="shared" si="19"/>
        <v>0</v>
      </c>
      <c r="AI37" s="38">
        <f t="shared" si="20"/>
        <v>0</v>
      </c>
      <c r="AJ37" s="42"/>
      <c r="AK37" s="43"/>
      <c r="AL37" s="143">
        <f t="shared" si="21"/>
        <v>0</v>
      </c>
      <c r="AM37" s="44">
        <f t="shared" si="22"/>
        <v>0</v>
      </c>
      <c r="AN37" s="29">
        <f t="shared" si="40"/>
        <v>0</v>
      </c>
      <c r="AO37" s="14" t="str">
        <f>Q116</f>
        <v>LEVENT KADER</v>
      </c>
      <c r="AP37" s="7"/>
      <c r="AQ37" s="12">
        <f>AD115</f>
        <v>0</v>
      </c>
      <c r="AR37" s="19">
        <f t="shared" si="24"/>
        <v>0</v>
      </c>
      <c r="AS37" s="267">
        <f t="shared" si="25"/>
        <v>0</v>
      </c>
      <c r="AT37" s="107">
        <f t="shared" si="26"/>
        <v>0</v>
      </c>
      <c r="AU37" s="99">
        <f t="shared" si="27"/>
        <v>0</v>
      </c>
      <c r="AV37" s="100">
        <f t="shared" si="28"/>
        <v>0</v>
      </c>
      <c r="AW37" s="85"/>
      <c r="AX37" s="84"/>
      <c r="AY37" s="143">
        <f t="shared" si="29"/>
        <v>0</v>
      </c>
      <c r="AZ37" s="268">
        <f t="shared" si="30"/>
        <v>0</v>
      </c>
      <c r="BA37" s="29">
        <f t="shared" si="31"/>
        <v>0</v>
      </c>
      <c r="BB37" s="14">
        <f>AD116</f>
        <v>0</v>
      </c>
      <c r="BC37" s="7"/>
      <c r="BD37" s="111">
        <f>AQ115</f>
        <v>0</v>
      </c>
      <c r="BE37" s="19">
        <f t="shared" si="32"/>
        <v>0</v>
      </c>
      <c r="BF37" s="151">
        <f t="shared" si="33"/>
        <v>0</v>
      </c>
      <c r="BG37" s="109">
        <f t="shared" si="34"/>
        <v>0</v>
      </c>
      <c r="BH37" s="36">
        <f t="shared" si="35"/>
        <v>0</v>
      </c>
      <c r="BI37" s="59">
        <f t="shared" si="36"/>
        <v>0</v>
      </c>
      <c r="BJ37" s="123"/>
      <c r="BK37" s="122"/>
      <c r="BL37" s="152">
        <f t="shared" si="37"/>
        <v>0</v>
      </c>
      <c r="BM37" s="153">
        <f t="shared" si="38"/>
        <v>0</v>
      </c>
      <c r="BN37" s="29">
        <f t="shared" si="39"/>
        <v>0</v>
      </c>
      <c r="BO37" s="112">
        <f>AQ116</f>
        <v>0</v>
      </c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</row>
    <row r="38" spans="1:81" ht="12.75" customHeight="1">
      <c r="A38" s="6">
        <v>36</v>
      </c>
      <c r="B38" s="220" t="s">
        <v>206</v>
      </c>
      <c r="C38" s="2"/>
      <c r="D38" s="111" t="str">
        <f>B73</f>
        <v>RAMİS YILMAZ</v>
      </c>
      <c r="E38" s="134">
        <f t="shared" si="0"/>
        <v>0</v>
      </c>
      <c r="F38" s="132">
        <f t="shared" si="1"/>
        <v>11</v>
      </c>
      <c r="G38" s="48">
        <f t="shared" si="2"/>
        <v>-2</v>
      </c>
      <c r="H38" s="133">
        <f t="shared" si="3"/>
        <v>0</v>
      </c>
      <c r="I38" s="26">
        <f t="shared" si="4"/>
        <v>1</v>
      </c>
      <c r="J38" s="239">
        <v>11</v>
      </c>
      <c r="K38" s="49">
        <v>13</v>
      </c>
      <c r="L38" s="141">
        <f t="shared" si="5"/>
        <v>2</v>
      </c>
      <c r="M38" s="142">
        <f t="shared" si="6"/>
        <v>13</v>
      </c>
      <c r="N38" s="29">
        <f t="shared" si="7"/>
        <v>1</v>
      </c>
      <c r="O38" s="14" t="str">
        <f>B74</f>
        <v>MEHMET NALÇAİYİ</v>
      </c>
      <c r="P38" s="7"/>
      <c r="Q38" s="69" t="str">
        <f>D117</f>
        <v>OSMAN BATUK</v>
      </c>
      <c r="R38" s="56">
        <f t="shared" si="8"/>
        <v>1</v>
      </c>
      <c r="S38" s="147">
        <f t="shared" si="9"/>
        <v>13</v>
      </c>
      <c r="T38" s="76">
        <f t="shared" si="10"/>
        <v>1</v>
      </c>
      <c r="U38" s="36">
        <f t="shared" si="11"/>
        <v>1</v>
      </c>
      <c r="V38" s="228">
        <f t="shared" si="12"/>
        <v>0</v>
      </c>
      <c r="W38" s="50">
        <v>13</v>
      </c>
      <c r="X38" s="49">
        <v>12</v>
      </c>
      <c r="Y38" s="143">
        <f t="shared" si="13"/>
        <v>-1</v>
      </c>
      <c r="Z38" s="148">
        <f t="shared" si="14"/>
        <v>12</v>
      </c>
      <c r="AA38" s="63">
        <f t="shared" si="15"/>
        <v>0</v>
      </c>
      <c r="AB38" s="14" t="str">
        <f>D118</f>
        <v>GÜVEN HORUZ</v>
      </c>
      <c r="AC38" s="226"/>
      <c r="AD38" s="12" t="str">
        <f>Q117</f>
        <v>EMRE ABAR</v>
      </c>
      <c r="AE38" s="19">
        <f t="shared" si="41"/>
        <v>0</v>
      </c>
      <c r="AF38" s="22">
        <f t="shared" si="17"/>
        <v>0</v>
      </c>
      <c r="AG38" s="150">
        <f t="shared" si="18"/>
        <v>0</v>
      </c>
      <c r="AH38" s="36">
        <f t="shared" si="19"/>
        <v>0</v>
      </c>
      <c r="AI38" s="38">
        <f t="shared" si="20"/>
        <v>0</v>
      </c>
      <c r="AJ38" s="42"/>
      <c r="AK38" s="43"/>
      <c r="AL38" s="143">
        <f t="shared" si="21"/>
        <v>0</v>
      </c>
      <c r="AM38" s="44">
        <f t="shared" si="22"/>
        <v>0</v>
      </c>
      <c r="AN38" s="29">
        <f t="shared" si="40"/>
        <v>0</v>
      </c>
      <c r="AO38" s="14" t="str">
        <f>Q118</f>
        <v>BARIŞ KÜLCÜ</v>
      </c>
      <c r="AP38" s="7"/>
      <c r="AQ38" s="12">
        <f>AD117</f>
        <v>0</v>
      </c>
      <c r="AR38" s="19">
        <f t="shared" si="24"/>
        <v>0</v>
      </c>
      <c r="AS38" s="267">
        <f t="shared" si="25"/>
        <v>0</v>
      </c>
      <c r="AT38" s="107">
        <f t="shared" si="26"/>
        <v>0</v>
      </c>
      <c r="AU38" s="99">
        <f t="shared" si="27"/>
        <v>0</v>
      </c>
      <c r="AV38" s="100">
        <f t="shared" si="28"/>
        <v>0</v>
      </c>
      <c r="AW38" s="85"/>
      <c r="AX38" s="84"/>
      <c r="AY38" s="143">
        <f t="shared" si="29"/>
        <v>0</v>
      </c>
      <c r="AZ38" s="268">
        <f t="shared" si="30"/>
        <v>0</v>
      </c>
      <c r="BA38" s="29">
        <f t="shared" si="31"/>
        <v>0</v>
      </c>
      <c r="BB38" s="14">
        <f>AD118</f>
        <v>0</v>
      </c>
      <c r="BC38" s="7"/>
      <c r="BD38" s="111">
        <f>AQ117</f>
        <v>0</v>
      </c>
      <c r="BE38" s="19">
        <f t="shared" si="32"/>
        <v>0</v>
      </c>
      <c r="BF38" s="151">
        <f t="shared" si="33"/>
        <v>0</v>
      </c>
      <c r="BG38" s="109">
        <f t="shared" si="34"/>
        <v>0</v>
      </c>
      <c r="BH38" s="36">
        <f t="shared" si="35"/>
        <v>0</v>
      </c>
      <c r="BI38" s="59">
        <f t="shared" si="36"/>
        <v>0</v>
      </c>
      <c r="BJ38" s="123"/>
      <c r="BK38" s="122"/>
      <c r="BL38" s="152">
        <f t="shared" si="37"/>
        <v>0</v>
      </c>
      <c r="BM38" s="153">
        <f t="shared" si="38"/>
        <v>0</v>
      </c>
      <c r="BN38" s="29">
        <f t="shared" si="39"/>
        <v>0</v>
      </c>
      <c r="BO38" s="112">
        <f>AQ118</f>
        <v>0</v>
      </c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</row>
    <row r="39" spans="1:81" ht="12.75" customHeight="1">
      <c r="A39" s="6">
        <v>37</v>
      </c>
      <c r="B39" s="220" t="s">
        <v>207</v>
      </c>
      <c r="C39" s="2"/>
      <c r="D39" s="111" t="str">
        <f>B75</f>
        <v>MURAT ŞAN</v>
      </c>
      <c r="E39" s="132">
        <f t="shared" si="0"/>
        <v>0</v>
      </c>
      <c r="F39" s="132">
        <f t="shared" si="1"/>
        <v>10</v>
      </c>
      <c r="G39" s="48">
        <f t="shared" si="2"/>
        <v>-3</v>
      </c>
      <c r="H39" s="47">
        <f t="shared" si="3"/>
        <v>0</v>
      </c>
      <c r="I39" s="26">
        <f t="shared" si="4"/>
        <v>1</v>
      </c>
      <c r="J39" s="239">
        <v>10</v>
      </c>
      <c r="K39" s="49">
        <v>13</v>
      </c>
      <c r="L39" s="141">
        <f t="shared" si="5"/>
        <v>3</v>
      </c>
      <c r="M39" s="142">
        <f t="shared" si="6"/>
        <v>13</v>
      </c>
      <c r="N39" s="29">
        <f t="shared" si="7"/>
        <v>1</v>
      </c>
      <c r="O39" s="14" t="str">
        <f>B76</f>
        <v>DOĞUKAN DAĞOĞLU</v>
      </c>
      <c r="P39" s="7"/>
      <c r="Q39" s="69" t="str">
        <f>D119</f>
        <v>İBRAHİM ÖZTÜRK</v>
      </c>
      <c r="R39" s="56">
        <f t="shared" si="8"/>
        <v>0</v>
      </c>
      <c r="S39" s="147">
        <f t="shared" si="9"/>
        <v>7</v>
      </c>
      <c r="T39" s="76">
        <f t="shared" si="10"/>
        <v>-6</v>
      </c>
      <c r="U39" s="36">
        <f t="shared" si="11"/>
        <v>0</v>
      </c>
      <c r="V39" s="228">
        <f t="shared" si="12"/>
        <v>1</v>
      </c>
      <c r="W39" s="50">
        <v>7</v>
      </c>
      <c r="X39" s="49">
        <v>13</v>
      </c>
      <c r="Y39" s="143">
        <f t="shared" si="13"/>
        <v>6</v>
      </c>
      <c r="Z39" s="148">
        <f t="shared" si="14"/>
        <v>13</v>
      </c>
      <c r="AA39" s="63">
        <f t="shared" si="15"/>
        <v>1</v>
      </c>
      <c r="AB39" s="14" t="str">
        <f>D120</f>
        <v>ADİL KIR</v>
      </c>
      <c r="AC39" s="226"/>
      <c r="AD39" s="12" t="str">
        <f>Q119</f>
        <v>MUSTAFA HARPUTLU</v>
      </c>
      <c r="AE39" s="19">
        <f t="shared" si="41"/>
        <v>0</v>
      </c>
      <c r="AF39" s="22">
        <f t="shared" si="17"/>
        <v>0</v>
      </c>
      <c r="AG39" s="150">
        <f t="shared" si="18"/>
        <v>0</v>
      </c>
      <c r="AH39" s="36">
        <f t="shared" si="19"/>
        <v>0</v>
      </c>
      <c r="AI39" s="38">
        <f t="shared" si="20"/>
        <v>0</v>
      </c>
      <c r="AJ39" s="42"/>
      <c r="AK39" s="43"/>
      <c r="AL39" s="143">
        <f t="shared" si="21"/>
        <v>0</v>
      </c>
      <c r="AM39" s="44">
        <f t="shared" si="22"/>
        <v>0</v>
      </c>
      <c r="AN39" s="29">
        <f t="shared" si="40"/>
        <v>0</v>
      </c>
      <c r="AO39" s="14" t="str">
        <f>Q120</f>
        <v>SERKAN IŞILDAK</v>
      </c>
      <c r="AP39" s="7"/>
      <c r="AQ39" s="12">
        <f>AD119</f>
        <v>0</v>
      </c>
      <c r="AR39" s="19">
        <f t="shared" si="24"/>
        <v>0</v>
      </c>
      <c r="AS39" s="267">
        <f t="shared" si="25"/>
        <v>0</v>
      </c>
      <c r="AT39" s="107">
        <f t="shared" si="26"/>
        <v>0</v>
      </c>
      <c r="AU39" s="99">
        <f t="shared" si="27"/>
        <v>0</v>
      </c>
      <c r="AV39" s="100">
        <f t="shared" si="28"/>
        <v>0</v>
      </c>
      <c r="AW39" s="85"/>
      <c r="AX39" s="84"/>
      <c r="AY39" s="143">
        <f t="shared" si="29"/>
        <v>0</v>
      </c>
      <c r="AZ39" s="268">
        <f t="shared" si="30"/>
        <v>0</v>
      </c>
      <c r="BA39" s="29">
        <f t="shared" si="31"/>
        <v>0</v>
      </c>
      <c r="BB39" s="14">
        <f>AD120</f>
        <v>0</v>
      </c>
      <c r="BC39" s="7"/>
      <c r="BD39" s="111">
        <f>AQ119</f>
        <v>0</v>
      </c>
      <c r="BE39" s="19">
        <f t="shared" si="32"/>
        <v>0</v>
      </c>
      <c r="BF39" s="151">
        <f t="shared" si="33"/>
        <v>0</v>
      </c>
      <c r="BG39" s="109">
        <f t="shared" si="34"/>
        <v>0</v>
      </c>
      <c r="BH39" s="36">
        <f t="shared" si="35"/>
        <v>0</v>
      </c>
      <c r="BI39" s="59">
        <f t="shared" si="36"/>
        <v>0</v>
      </c>
      <c r="BJ39" s="123"/>
      <c r="BK39" s="122"/>
      <c r="BL39" s="152">
        <f t="shared" si="37"/>
        <v>0</v>
      </c>
      <c r="BM39" s="153">
        <f t="shared" si="38"/>
        <v>0</v>
      </c>
      <c r="BN39" s="29">
        <f t="shared" si="39"/>
        <v>0</v>
      </c>
      <c r="BO39" s="112">
        <f>AQ120</f>
        <v>0</v>
      </c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</row>
    <row r="40" spans="1:81" ht="12.75" customHeight="1">
      <c r="A40" s="6">
        <v>38</v>
      </c>
      <c r="B40" s="220" t="s">
        <v>74</v>
      </c>
      <c r="C40" s="2"/>
      <c r="D40" s="111" t="str">
        <f>B77</f>
        <v>FATİH ÖZTÜRK</v>
      </c>
      <c r="E40" s="134">
        <f t="shared" si="0"/>
        <v>0</v>
      </c>
      <c r="F40" s="132">
        <f t="shared" si="1"/>
        <v>11</v>
      </c>
      <c r="G40" s="48">
        <f t="shared" si="2"/>
        <v>-2</v>
      </c>
      <c r="H40" s="47">
        <f>IF(E40&gt;0,1,0)</f>
        <v>0</v>
      </c>
      <c r="I40" s="26">
        <f>IF(N40&gt;0,1,0)</f>
        <v>1</v>
      </c>
      <c r="J40" s="239">
        <v>11</v>
      </c>
      <c r="K40" s="49">
        <v>13</v>
      </c>
      <c r="L40" s="141">
        <f>SUM(K40-J40)</f>
        <v>2</v>
      </c>
      <c r="M40" s="142">
        <f>SUM(K40)</f>
        <v>13</v>
      </c>
      <c r="N40" s="29">
        <f>IF(K40&gt;12,1,0)</f>
        <v>1</v>
      </c>
      <c r="O40" s="14" t="str">
        <f>B78</f>
        <v>CANER MAKARA</v>
      </c>
      <c r="P40" s="7"/>
      <c r="Q40" s="69" t="str">
        <f>D121</f>
        <v>İBRAHİM ÇİDEM</v>
      </c>
      <c r="R40" s="56">
        <f>IF(W40&gt;12,1,0)</f>
        <v>1</v>
      </c>
      <c r="S40" s="147">
        <f>(W40)</f>
        <v>13</v>
      </c>
      <c r="T40" s="76">
        <f>(W40-X40)</f>
        <v>9</v>
      </c>
      <c r="U40" s="36">
        <f>IF(R40&gt;0,1,0)</f>
        <v>1</v>
      </c>
      <c r="V40" s="228">
        <f>IF(AA40&gt;0,1,0)</f>
        <v>0</v>
      </c>
      <c r="W40" s="50">
        <v>13</v>
      </c>
      <c r="X40" s="49">
        <v>4</v>
      </c>
      <c r="Y40" s="143">
        <f>(X40-W40)</f>
        <v>-9</v>
      </c>
      <c r="Z40" s="148">
        <f>(X40)</f>
        <v>4</v>
      </c>
      <c r="AA40" s="63">
        <f>IF(X40&gt;12,1,0)</f>
        <v>0</v>
      </c>
      <c r="AB40" s="14" t="str">
        <f>D122</f>
        <v>MUSTAFA TAHA GEMİ</v>
      </c>
      <c r="AC40" s="312"/>
      <c r="AD40" s="12" t="str">
        <f>Q121</f>
        <v>MUSA ALTUN</v>
      </c>
      <c r="AE40" s="19">
        <f>IF(AJ40&gt;12,1,0)</f>
        <v>0</v>
      </c>
      <c r="AF40" s="22">
        <f>AJ40</f>
        <v>0</v>
      </c>
      <c r="AG40" s="150">
        <f>SUM(AF40-AM40)</f>
        <v>0</v>
      </c>
      <c r="AH40" s="36">
        <f>IF(AE40&gt;1,1,0)</f>
        <v>0</v>
      </c>
      <c r="AI40" s="38">
        <f>IF(AN40&gt;1,1,0)</f>
        <v>0</v>
      </c>
      <c r="AJ40" s="42"/>
      <c r="AK40" s="43"/>
      <c r="AL40" s="143">
        <f>SUM(AM40-AF40)</f>
        <v>0</v>
      </c>
      <c r="AM40" s="44">
        <f>AK40</f>
        <v>0</v>
      </c>
      <c r="AN40" s="29">
        <f>IF(AK40&gt;12,1,0)</f>
        <v>0</v>
      </c>
      <c r="AO40" s="14" t="str">
        <f>Q122</f>
        <v>ALİ KABADAYI</v>
      </c>
      <c r="AP40" s="7"/>
      <c r="AQ40" s="12">
        <f>AD121</f>
        <v>0</v>
      </c>
      <c r="AR40" s="19">
        <f t="shared" si="24"/>
        <v>0</v>
      </c>
      <c r="AS40" s="22">
        <f t="shared" si="25"/>
        <v>0</v>
      </c>
      <c r="AT40" s="150">
        <f t="shared" si="26"/>
        <v>0</v>
      </c>
      <c r="AU40" s="36">
        <f>IF(AR40&gt;1,1,0)</f>
        <v>0</v>
      </c>
      <c r="AV40" s="38">
        <f>IF(BA40&gt;1,1,0)</f>
        <v>0</v>
      </c>
      <c r="AW40" s="42"/>
      <c r="AX40" s="43"/>
      <c r="AY40" s="143">
        <f t="shared" si="29"/>
        <v>0</v>
      </c>
      <c r="AZ40" s="44">
        <f t="shared" si="30"/>
        <v>0</v>
      </c>
      <c r="BA40" s="29">
        <f t="shared" si="31"/>
        <v>0</v>
      </c>
      <c r="BB40" s="14">
        <f>AD122</f>
        <v>0</v>
      </c>
      <c r="BC40" s="7"/>
      <c r="BD40" s="12">
        <f>AQ121</f>
        <v>0</v>
      </c>
      <c r="BE40" s="19">
        <f t="shared" si="32"/>
        <v>0</v>
      </c>
      <c r="BF40" s="22">
        <f t="shared" si="33"/>
        <v>0</v>
      </c>
      <c r="BG40" s="150">
        <f t="shared" si="34"/>
        <v>0</v>
      </c>
      <c r="BH40" s="36">
        <f t="shared" si="35"/>
        <v>0</v>
      </c>
      <c r="BI40" s="38">
        <f t="shared" si="36"/>
        <v>0</v>
      </c>
      <c r="BJ40" s="42"/>
      <c r="BK40" s="43"/>
      <c r="BL40" s="143">
        <f t="shared" si="37"/>
        <v>0</v>
      </c>
      <c r="BM40" s="44">
        <f t="shared" si="38"/>
        <v>0</v>
      </c>
      <c r="BN40" s="29">
        <f t="shared" si="39"/>
        <v>0</v>
      </c>
      <c r="BO40" s="14">
        <f>AQ122</f>
        <v>0</v>
      </c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</row>
    <row r="41" spans="1:81" ht="12.75" customHeight="1">
      <c r="A41" s="6">
        <v>39</v>
      </c>
      <c r="B41" s="220" t="s">
        <v>208</v>
      </c>
      <c r="C41" s="2"/>
      <c r="D41" s="111" t="str">
        <f>B79</f>
        <v>İBRAHİM ÖZTÜRK</v>
      </c>
      <c r="E41" s="132">
        <f t="shared" si="0"/>
        <v>0</v>
      </c>
      <c r="F41" s="132">
        <f t="shared" si="1"/>
        <v>4</v>
      </c>
      <c r="G41" s="48">
        <f t="shared" si="2"/>
        <v>-9</v>
      </c>
      <c r="H41" s="47">
        <f>IF(E41&gt;0,1,0)</f>
        <v>0</v>
      </c>
      <c r="I41" s="26">
        <f>IF(N41&gt;0,1,0)</f>
        <v>1</v>
      </c>
      <c r="J41" s="239">
        <v>4</v>
      </c>
      <c r="K41" s="49">
        <v>13</v>
      </c>
      <c r="L41" s="141">
        <f>SUM(K41-J41)</f>
        <v>9</v>
      </c>
      <c r="M41" s="142">
        <f>SUM(K41)</f>
        <v>13</v>
      </c>
      <c r="N41" s="29">
        <f>IF(K41&gt;12,1,0)</f>
        <v>1</v>
      </c>
      <c r="O41" s="14" t="str">
        <f>B80</f>
        <v>ÖZKAY KAPLAN</v>
      </c>
      <c r="P41" s="7"/>
      <c r="Q41" s="69" t="str">
        <f>D123</f>
        <v>MUSTAFA HARPUTLU</v>
      </c>
      <c r="R41" s="56">
        <f>IF(W41&gt;12,1,0)</f>
        <v>0</v>
      </c>
      <c r="S41" s="147">
        <f>(W41)</f>
        <v>0</v>
      </c>
      <c r="T41" s="76">
        <f>(W41-X41)</f>
        <v>0</v>
      </c>
      <c r="U41" s="36">
        <f>IF(R41&gt;0,1,0)</f>
        <v>0</v>
      </c>
      <c r="V41" s="228">
        <f>IF(AA41&gt;0,1,0)</f>
        <v>0</v>
      </c>
      <c r="W41" s="50">
        <v>0</v>
      </c>
      <c r="X41" s="49">
        <v>0</v>
      </c>
      <c r="Y41" s="143">
        <f>(X41-W41)</f>
        <v>0</v>
      </c>
      <c r="Z41" s="148">
        <f>(X41)</f>
        <v>0</v>
      </c>
      <c r="AA41" s="63">
        <f>IF(X41&gt;12,1,0)</f>
        <v>0</v>
      </c>
      <c r="AB41" s="14" t="str">
        <f>D124</f>
        <v>SERKAN IŞILDAK</v>
      </c>
      <c r="AC41" s="312"/>
      <c r="AD41" s="12" t="str">
        <f>Q123</f>
        <v>İBRAHİM ÖZTÜRK</v>
      </c>
      <c r="AE41" s="19">
        <f>IF(AJ41&gt;12,1,0)</f>
        <v>0</v>
      </c>
      <c r="AF41" s="22">
        <f>AJ41</f>
        <v>0</v>
      </c>
      <c r="AG41" s="150">
        <f>SUM(AF41-AM41)</f>
        <v>0</v>
      </c>
      <c r="AH41" s="36">
        <f>IF(AE41&gt;1,1,0)</f>
        <v>0</v>
      </c>
      <c r="AI41" s="38">
        <f>IF(AN41&gt;1,1,0)</f>
        <v>0</v>
      </c>
      <c r="AJ41" s="42"/>
      <c r="AK41" s="43"/>
      <c r="AL41" s="143">
        <f>SUM(AM41-AF41)</f>
        <v>0</v>
      </c>
      <c r="AM41" s="44">
        <f>AK41</f>
        <v>0</v>
      </c>
      <c r="AN41" s="29">
        <f>IF(AK41&gt;12,1,0)</f>
        <v>0</v>
      </c>
      <c r="AO41" s="14" t="str">
        <f>Q124</f>
        <v>MUSTAFA TAHA GEMİ</v>
      </c>
      <c r="AP41" s="7"/>
      <c r="AQ41" s="12">
        <f>AD123</f>
        <v>0</v>
      </c>
      <c r="AR41" s="19">
        <f t="shared" si="24"/>
        <v>0</v>
      </c>
      <c r="AS41" s="22">
        <f t="shared" si="25"/>
        <v>0</v>
      </c>
      <c r="AT41" s="150">
        <f t="shared" si="26"/>
        <v>0</v>
      </c>
      <c r="AU41" s="36">
        <f>IF(AR41&gt;1,1,0)</f>
        <v>0</v>
      </c>
      <c r="AV41" s="38">
        <f>IF(BA41&gt;1,1,0)</f>
        <v>0</v>
      </c>
      <c r="AW41" s="42"/>
      <c r="AX41" s="43"/>
      <c r="AY41" s="143">
        <f t="shared" si="29"/>
        <v>0</v>
      </c>
      <c r="AZ41" s="44">
        <f t="shared" si="30"/>
        <v>0</v>
      </c>
      <c r="BA41" s="29">
        <f t="shared" si="31"/>
        <v>0</v>
      </c>
      <c r="BB41" s="14">
        <f>AD124</f>
        <v>0</v>
      </c>
      <c r="BC41" s="7"/>
      <c r="BD41" s="12">
        <f>AQ123</f>
        <v>0</v>
      </c>
      <c r="BE41" s="19">
        <f t="shared" si="32"/>
        <v>0</v>
      </c>
      <c r="BF41" s="22">
        <f t="shared" si="33"/>
        <v>0</v>
      </c>
      <c r="BG41" s="150">
        <f t="shared" si="34"/>
        <v>0</v>
      </c>
      <c r="BH41" s="36">
        <f t="shared" si="35"/>
        <v>0</v>
      </c>
      <c r="BI41" s="38">
        <f t="shared" si="36"/>
        <v>0</v>
      </c>
      <c r="BJ41" s="42"/>
      <c r="BK41" s="43"/>
      <c r="BL41" s="143">
        <f t="shared" si="37"/>
        <v>0</v>
      </c>
      <c r="BM41" s="44">
        <f t="shared" si="38"/>
        <v>0</v>
      </c>
      <c r="BN41" s="29">
        <f t="shared" si="39"/>
        <v>0</v>
      </c>
      <c r="BO41" s="14">
        <f>AQ124</f>
        <v>0</v>
      </c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</row>
    <row r="42" spans="1:81" ht="12.75" customHeight="1">
      <c r="A42" s="6">
        <v>40</v>
      </c>
      <c r="B42" s="220" t="s">
        <v>209</v>
      </c>
      <c r="C42" s="2"/>
      <c r="D42" s="111"/>
      <c r="E42" s="132"/>
      <c r="F42" s="132"/>
      <c r="G42" s="48"/>
      <c r="H42" s="124"/>
      <c r="I42" s="324"/>
      <c r="J42" s="237"/>
      <c r="K42" s="297"/>
      <c r="L42" s="141"/>
      <c r="M42" s="142"/>
      <c r="N42" s="323"/>
      <c r="O42" s="112"/>
      <c r="P42" s="7"/>
      <c r="Q42" s="69">
        <f>D125</f>
        <v>0</v>
      </c>
      <c r="R42" s="56">
        <f>IF(W42&gt;12,1,0)</f>
        <v>0</v>
      </c>
      <c r="S42" s="147">
        <f>(W42)</f>
        <v>0</v>
      </c>
      <c r="T42" s="76">
        <f>(W42-X42)</f>
        <v>0</v>
      </c>
      <c r="U42" s="36">
        <f>IF(R42&gt;0,1,0)</f>
        <v>0</v>
      </c>
      <c r="V42" s="228">
        <f>IF(AA42&gt;0,1,0)</f>
        <v>0</v>
      </c>
      <c r="W42" s="50"/>
      <c r="X42" s="49"/>
      <c r="Y42" s="143">
        <f>(X42-W42)</f>
        <v>0</v>
      </c>
      <c r="Z42" s="148">
        <f>(X42)</f>
        <v>0</v>
      </c>
      <c r="AA42" s="63">
        <f>IF(X42&gt;12,1,0)</f>
        <v>0</v>
      </c>
      <c r="AB42" s="14">
        <f>D126</f>
        <v>0</v>
      </c>
      <c r="AC42" s="312"/>
      <c r="AD42" s="12">
        <f>Q125</f>
        <v>0</v>
      </c>
      <c r="AE42" s="19">
        <f>IF(AJ42&gt;12,1,0)</f>
        <v>0</v>
      </c>
      <c r="AF42" s="22">
        <f>AJ42</f>
        <v>0</v>
      </c>
      <c r="AG42" s="150">
        <f>SUM(AF42-AM42)</f>
        <v>0</v>
      </c>
      <c r="AH42" s="36">
        <f>IF(AE42&gt;1,1,0)</f>
        <v>0</v>
      </c>
      <c r="AI42" s="38">
        <f>IF(AN42&gt;1,1,0)</f>
        <v>0</v>
      </c>
      <c r="AJ42" s="42"/>
      <c r="AK42" s="43"/>
      <c r="AL42" s="143">
        <f>SUM(AM42-AF42)</f>
        <v>0</v>
      </c>
      <c r="AM42" s="44">
        <f>AK42</f>
        <v>0</v>
      </c>
      <c r="AN42" s="29">
        <f>IF(AK42&gt;12,1,0)</f>
        <v>0</v>
      </c>
      <c r="AO42" s="14">
        <f>Q126</f>
        <v>0</v>
      </c>
      <c r="AP42" s="7"/>
      <c r="AQ42" s="12">
        <f>AD125</f>
        <v>0</v>
      </c>
      <c r="AR42" s="19">
        <f t="shared" si="24"/>
        <v>0</v>
      </c>
      <c r="AS42" s="22">
        <f t="shared" si="25"/>
        <v>0</v>
      </c>
      <c r="AT42" s="150">
        <f t="shared" si="26"/>
        <v>0</v>
      </c>
      <c r="AU42" s="36">
        <f>IF(AR42&gt;1,1,0)</f>
        <v>0</v>
      </c>
      <c r="AV42" s="38">
        <f>IF(BA42&gt;1,1,0)</f>
        <v>0</v>
      </c>
      <c r="AW42" s="42"/>
      <c r="AX42" s="43"/>
      <c r="AY42" s="143">
        <f t="shared" si="29"/>
        <v>0</v>
      </c>
      <c r="AZ42" s="44">
        <f t="shared" si="30"/>
        <v>0</v>
      </c>
      <c r="BA42" s="29">
        <f t="shared" si="31"/>
        <v>0</v>
      </c>
      <c r="BB42" s="14">
        <f>AD126</f>
        <v>0</v>
      </c>
      <c r="BC42" s="7"/>
      <c r="BD42" s="12">
        <f>AQ125</f>
        <v>0</v>
      </c>
      <c r="BE42" s="19">
        <f t="shared" si="32"/>
        <v>0</v>
      </c>
      <c r="BF42" s="22">
        <f t="shared" si="33"/>
        <v>0</v>
      </c>
      <c r="BG42" s="150">
        <f t="shared" si="34"/>
        <v>0</v>
      </c>
      <c r="BH42" s="36">
        <f t="shared" si="35"/>
        <v>0</v>
      </c>
      <c r="BI42" s="38">
        <f t="shared" si="36"/>
        <v>0</v>
      </c>
      <c r="BJ42" s="42"/>
      <c r="BK42" s="43"/>
      <c r="BL42" s="143">
        <f t="shared" si="37"/>
        <v>0</v>
      </c>
      <c r="BM42" s="44">
        <f t="shared" si="38"/>
        <v>0</v>
      </c>
      <c r="BN42" s="29">
        <f t="shared" si="39"/>
        <v>0</v>
      </c>
      <c r="BO42" s="14" t="str">
        <f>AQ126</f>
        <v>4 maçın üçünü kaybedip elenenler</v>
      </c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</row>
    <row r="43" spans="1:81" ht="12.75" customHeight="1">
      <c r="A43" s="6">
        <v>41</v>
      </c>
      <c r="B43" s="220" t="s">
        <v>210</v>
      </c>
      <c r="C43" s="2"/>
      <c r="D43" s="111"/>
      <c r="E43" s="132"/>
      <c r="F43" s="132"/>
      <c r="G43" s="48"/>
      <c r="H43" s="124"/>
      <c r="I43" s="324"/>
      <c r="J43" s="237"/>
      <c r="K43" s="297"/>
      <c r="L43" s="141"/>
      <c r="M43" s="142"/>
      <c r="N43" s="323"/>
      <c r="O43" s="112"/>
      <c r="P43" s="7"/>
      <c r="Q43" s="301"/>
      <c r="R43" s="302"/>
      <c r="S43" s="303"/>
      <c r="T43" s="304"/>
      <c r="U43" s="305"/>
      <c r="V43" s="306"/>
      <c r="W43" s="307"/>
      <c r="X43" s="307"/>
      <c r="Y43" s="308"/>
      <c r="Z43" s="309"/>
      <c r="AA43" s="310"/>
      <c r="AB43" s="311"/>
      <c r="AC43" s="312"/>
      <c r="AD43" s="292"/>
      <c r="AE43" s="293"/>
      <c r="AF43" s="293"/>
      <c r="AG43" s="294"/>
      <c r="AH43" s="295"/>
      <c r="AI43" s="296"/>
      <c r="AJ43" s="313"/>
      <c r="AK43" s="313"/>
      <c r="AL43" s="55"/>
      <c r="AM43" s="298"/>
      <c r="AN43" s="299"/>
      <c r="AO43" s="300"/>
      <c r="AP43" s="7"/>
      <c r="AQ43" s="292"/>
      <c r="AR43" s="293"/>
      <c r="AS43" s="314"/>
      <c r="AT43" s="294"/>
      <c r="AU43" s="315"/>
      <c r="AV43" s="315"/>
      <c r="AW43" s="316"/>
      <c r="AX43" s="316"/>
      <c r="AY43" s="55"/>
      <c r="AZ43" s="317"/>
      <c r="BA43" s="299"/>
      <c r="BB43" s="300"/>
      <c r="BC43" s="7"/>
      <c r="BD43" s="292"/>
      <c r="BE43" s="293"/>
      <c r="BF43" s="318"/>
      <c r="BG43" s="319"/>
      <c r="BH43" s="295"/>
      <c r="BI43" s="295"/>
      <c r="BJ43" s="320"/>
      <c r="BK43" s="320"/>
      <c r="BL43" s="321"/>
      <c r="BM43" s="322"/>
      <c r="BN43" s="299"/>
      <c r="BO43" s="300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</row>
    <row r="44" spans="1:81" ht="15" customHeight="1">
      <c r="A44" s="6">
        <v>42</v>
      </c>
      <c r="B44" s="220" t="s">
        <v>211</v>
      </c>
      <c r="C44" s="2"/>
      <c r="D44" s="579" t="s">
        <v>122</v>
      </c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180"/>
      <c r="Q44" s="597" t="s">
        <v>126</v>
      </c>
      <c r="R44" s="597"/>
      <c r="S44" s="597"/>
      <c r="T44" s="597"/>
      <c r="U44" s="597"/>
      <c r="V44" s="597"/>
      <c r="W44" s="597"/>
      <c r="X44" s="597"/>
      <c r="Y44" s="597"/>
      <c r="Z44" s="597"/>
      <c r="AA44" s="597"/>
      <c r="AB44" s="597"/>
      <c r="AC44" s="597"/>
      <c r="AD44" s="579" t="s">
        <v>23</v>
      </c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180"/>
      <c r="AQ44" s="579" t="s">
        <v>24</v>
      </c>
      <c r="AR44" s="579"/>
      <c r="AS44" s="579"/>
      <c r="AT44" s="579"/>
      <c r="AU44" s="579"/>
      <c r="AV44" s="579"/>
      <c r="AW44" s="579"/>
      <c r="AX44" s="579"/>
      <c r="AY44" s="579"/>
      <c r="AZ44" s="579"/>
      <c r="BA44" s="579"/>
      <c r="BB44" s="579"/>
      <c r="BC44" s="180"/>
      <c r="BD44" s="579" t="s">
        <v>25</v>
      </c>
      <c r="BE44" s="579"/>
      <c r="BF44" s="579"/>
      <c r="BG44" s="579"/>
      <c r="BH44" s="579"/>
      <c r="BI44" s="579"/>
      <c r="BJ44" s="579"/>
      <c r="BK44" s="579"/>
      <c r="BL44" s="579"/>
      <c r="BM44" s="579"/>
      <c r="BN44" s="579"/>
      <c r="BO44" s="579"/>
      <c r="BP44" s="253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</row>
    <row r="45" spans="1:81" ht="15" customHeight="1">
      <c r="A45" s="6">
        <v>43</v>
      </c>
      <c r="B45" s="220" t="s">
        <v>212</v>
      </c>
      <c r="C45" s="2"/>
      <c r="D45" s="582" t="s">
        <v>4</v>
      </c>
      <c r="E45" s="571" t="s">
        <v>124</v>
      </c>
      <c r="F45" s="571" t="s">
        <v>121</v>
      </c>
      <c r="G45" s="571" t="s">
        <v>7</v>
      </c>
      <c r="H45" s="215" t="s">
        <v>11</v>
      </c>
      <c r="I45" s="217"/>
      <c r="J45" s="214"/>
      <c r="K45" s="214"/>
      <c r="L45" s="214"/>
      <c r="M45" s="214"/>
      <c r="N45" s="214"/>
      <c r="O45" s="214"/>
      <c r="Q45" s="582" t="s">
        <v>4</v>
      </c>
      <c r="R45" s="571" t="s">
        <v>124</v>
      </c>
      <c r="S45" s="571" t="s">
        <v>121</v>
      </c>
      <c r="T45" s="571" t="s">
        <v>7</v>
      </c>
      <c r="U45" s="215" t="s">
        <v>11</v>
      </c>
      <c r="V45" s="233"/>
      <c r="W45" s="234"/>
      <c r="X45" s="234"/>
      <c r="Y45" s="234"/>
      <c r="Z45" s="234"/>
      <c r="AA45" s="234"/>
      <c r="AB45" s="234"/>
      <c r="AC45" s="8"/>
      <c r="AD45" s="582" t="s">
        <v>4</v>
      </c>
      <c r="AE45" s="571" t="s">
        <v>124</v>
      </c>
      <c r="AF45" s="571" t="s">
        <v>121</v>
      </c>
      <c r="AG45" s="571" t="s">
        <v>7</v>
      </c>
      <c r="AH45" s="215" t="s">
        <v>11</v>
      </c>
      <c r="AI45" s="233"/>
      <c r="AJ45" s="234"/>
      <c r="AK45" s="234"/>
      <c r="AL45" s="234"/>
      <c r="AM45" s="234"/>
      <c r="AN45" s="234"/>
      <c r="AO45" s="234"/>
      <c r="AP45" s="8"/>
      <c r="AQ45" s="582" t="s">
        <v>4</v>
      </c>
      <c r="AR45" s="571" t="s">
        <v>124</v>
      </c>
      <c r="AS45" s="571" t="s">
        <v>121</v>
      </c>
      <c r="AT45" s="571" t="s">
        <v>7</v>
      </c>
      <c r="AU45" s="215" t="s">
        <v>11</v>
      </c>
      <c r="AV45" s="214"/>
      <c r="AW45" s="214"/>
      <c r="AX45" s="214"/>
      <c r="AY45" s="214"/>
      <c r="AZ45" s="214"/>
      <c r="BA45" s="214"/>
      <c r="BB45" s="214"/>
      <c r="BC45" s="8"/>
      <c r="BD45" s="582" t="s">
        <v>4</v>
      </c>
      <c r="BE45" s="571" t="s">
        <v>124</v>
      </c>
      <c r="BF45" s="571" t="s">
        <v>121</v>
      </c>
      <c r="BG45" s="571" t="s">
        <v>7</v>
      </c>
      <c r="BH45" s="215" t="s">
        <v>11</v>
      </c>
      <c r="BI45" s="215"/>
      <c r="BJ45" s="214"/>
      <c r="BK45" s="214"/>
      <c r="BL45" s="214"/>
      <c r="BM45" s="214"/>
      <c r="BN45" s="214"/>
      <c r="BO45" s="214"/>
      <c r="BP45" s="543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</row>
    <row r="46" spans="1:81" ht="15" customHeight="1">
      <c r="A46" s="6">
        <v>44</v>
      </c>
      <c r="B46" s="220" t="s">
        <v>213</v>
      </c>
      <c r="C46" s="2"/>
      <c r="D46" s="583"/>
      <c r="E46" s="571"/>
      <c r="F46" s="571"/>
      <c r="G46" s="571"/>
      <c r="H46" s="216"/>
      <c r="I46" s="218"/>
      <c r="J46" s="220"/>
      <c r="K46" s="33"/>
      <c r="L46" s="33"/>
      <c r="M46" s="33"/>
      <c r="N46" s="33"/>
      <c r="O46" s="34"/>
      <c r="P46" s="10"/>
      <c r="Q46" s="583"/>
      <c r="R46" s="571"/>
      <c r="S46" s="571"/>
      <c r="T46" s="571"/>
      <c r="U46" s="216"/>
      <c r="V46" s="235"/>
      <c r="W46" s="236"/>
      <c r="X46" s="236"/>
      <c r="Y46" s="236"/>
      <c r="Z46" s="236"/>
      <c r="AA46" s="236"/>
      <c r="AB46" s="236"/>
      <c r="AC46" s="10"/>
      <c r="AD46" s="583"/>
      <c r="AE46" s="571"/>
      <c r="AF46" s="571"/>
      <c r="AG46" s="571"/>
      <c r="AH46" s="216"/>
      <c r="AI46" s="235"/>
      <c r="AJ46" s="236"/>
      <c r="AK46" s="236"/>
      <c r="AL46" s="236"/>
      <c r="AM46" s="236"/>
      <c r="AN46" s="236"/>
      <c r="AO46" s="236"/>
      <c r="AP46" s="10"/>
      <c r="AQ46" s="583"/>
      <c r="AR46" s="571"/>
      <c r="AS46" s="571"/>
      <c r="AT46" s="571"/>
      <c r="AU46" s="216"/>
      <c r="AV46" s="24"/>
      <c r="AW46" s="86"/>
      <c r="AX46" s="86"/>
      <c r="AY46" s="86"/>
      <c r="AZ46" s="86"/>
      <c r="BA46" s="86"/>
      <c r="BB46" s="87"/>
      <c r="BC46" s="10"/>
      <c r="BD46" s="583"/>
      <c r="BE46" s="571"/>
      <c r="BF46" s="571"/>
      <c r="BG46" s="571"/>
      <c r="BH46" s="216"/>
      <c r="BI46" s="216"/>
      <c r="BJ46" s="86"/>
      <c r="BK46" s="86"/>
      <c r="BL46" s="86"/>
      <c r="BM46" s="86"/>
      <c r="BN46" s="86"/>
      <c r="BO46" s="87"/>
      <c r="BP46" s="544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</row>
    <row r="47" spans="1:81" ht="15" customHeight="1">
      <c r="A47" s="6">
        <v>45</v>
      </c>
      <c r="B47" s="220" t="s">
        <v>214</v>
      </c>
      <c r="C47" s="2">
        <v>1</v>
      </c>
      <c r="D47" s="220" t="s">
        <v>192</v>
      </c>
      <c r="E47" s="128">
        <v>13</v>
      </c>
      <c r="F47" s="129">
        <v>0</v>
      </c>
      <c r="G47" s="219">
        <f aca="true" t="shared" si="42" ref="G47:G78">SUM(E47-F47)</f>
        <v>13</v>
      </c>
      <c r="H47" s="125">
        <v>1</v>
      </c>
      <c r="I47" s="31"/>
      <c r="J47" s="126"/>
      <c r="K47" s="126"/>
      <c r="L47" s="126"/>
      <c r="M47" s="126"/>
      <c r="N47" s="126"/>
      <c r="O47" s="127"/>
      <c r="P47" s="11"/>
      <c r="Q47" s="220" t="s">
        <v>245</v>
      </c>
      <c r="R47" s="128">
        <v>26</v>
      </c>
      <c r="S47" s="129">
        <v>8</v>
      </c>
      <c r="T47" s="219">
        <f aca="true" t="shared" si="43" ref="T47:T78">SUM(R47-S47)</f>
        <v>18</v>
      </c>
      <c r="U47" s="125">
        <v>2</v>
      </c>
      <c r="V47" s="229"/>
      <c r="W47" s="230"/>
      <c r="X47" s="230"/>
      <c r="Y47" s="230"/>
      <c r="Z47" s="230"/>
      <c r="AA47" s="230"/>
      <c r="AB47" s="231"/>
      <c r="AC47" s="11"/>
      <c r="AD47" s="220" t="s">
        <v>245</v>
      </c>
      <c r="AE47" s="128">
        <v>39</v>
      </c>
      <c r="AF47" s="129">
        <v>10</v>
      </c>
      <c r="AG47" s="219">
        <f aca="true" t="shared" si="44" ref="AG47:AG78">SUM(AE47-AF47)</f>
        <v>29</v>
      </c>
      <c r="AH47" s="125">
        <v>3</v>
      </c>
      <c r="AI47" s="31"/>
      <c r="AJ47" s="88"/>
      <c r="AK47" s="88"/>
      <c r="AL47" s="88"/>
      <c r="AM47" s="88"/>
      <c r="AN47" s="88"/>
      <c r="AO47" s="89"/>
      <c r="AP47" s="11"/>
      <c r="AQ47" s="220" t="s">
        <v>29</v>
      </c>
      <c r="AR47" s="128">
        <v>52</v>
      </c>
      <c r="AS47" s="129">
        <v>19</v>
      </c>
      <c r="AT47" s="219">
        <f aca="true" t="shared" si="45" ref="AT47:AT78">SUM(AR47-AS47)</f>
        <v>33</v>
      </c>
      <c r="AU47" s="125">
        <v>4</v>
      </c>
      <c r="AV47" s="31"/>
      <c r="AW47" s="88"/>
      <c r="AX47" s="88"/>
      <c r="AY47" s="88"/>
      <c r="AZ47" s="88"/>
      <c r="BA47" s="88"/>
      <c r="BB47" s="89"/>
      <c r="BC47" s="11">
        <v>1</v>
      </c>
      <c r="BD47" s="220" t="s">
        <v>29</v>
      </c>
      <c r="BE47" s="128">
        <v>65</v>
      </c>
      <c r="BF47" s="129">
        <v>31</v>
      </c>
      <c r="BG47" s="219">
        <f aca="true" t="shared" si="46" ref="BG47:BG94">SUM(BE47-BF47)</f>
        <v>34</v>
      </c>
      <c r="BH47" s="125">
        <v>5</v>
      </c>
      <c r="BI47" s="287"/>
      <c r="BJ47" s="88"/>
      <c r="BK47" s="88"/>
      <c r="BL47" s="88"/>
      <c r="BM47" s="88"/>
      <c r="BN47" s="88"/>
      <c r="BO47" s="89"/>
      <c r="BP47" s="545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</row>
    <row r="48" spans="1:81" ht="15" customHeight="1">
      <c r="A48" s="6">
        <v>46</v>
      </c>
      <c r="B48" s="220" t="s">
        <v>215</v>
      </c>
      <c r="C48" s="2">
        <v>2</v>
      </c>
      <c r="D48" s="220" t="s">
        <v>205</v>
      </c>
      <c r="E48" s="128">
        <v>13</v>
      </c>
      <c r="F48" s="129">
        <v>0</v>
      </c>
      <c r="G48" s="219">
        <f t="shared" si="42"/>
        <v>13</v>
      </c>
      <c r="H48" s="125">
        <v>1</v>
      </c>
      <c r="I48" s="31"/>
      <c r="J48" s="126"/>
      <c r="K48" s="126"/>
      <c r="L48" s="126"/>
      <c r="M48" s="126"/>
      <c r="N48" s="126"/>
      <c r="O48" s="127"/>
      <c r="P48" s="11"/>
      <c r="Q48" s="220" t="s">
        <v>202</v>
      </c>
      <c r="R48" s="128">
        <v>26</v>
      </c>
      <c r="S48" s="129">
        <v>8</v>
      </c>
      <c r="T48" s="219">
        <f t="shared" si="43"/>
        <v>18</v>
      </c>
      <c r="U48" s="125">
        <v>2</v>
      </c>
      <c r="V48" s="31"/>
      <c r="W48" s="130"/>
      <c r="X48" s="130"/>
      <c r="Y48" s="130"/>
      <c r="Z48" s="130"/>
      <c r="AA48" s="130"/>
      <c r="AB48" s="131"/>
      <c r="AC48" s="11"/>
      <c r="AD48" s="220" t="s">
        <v>29</v>
      </c>
      <c r="AE48" s="128">
        <v>39</v>
      </c>
      <c r="AF48" s="129">
        <v>17</v>
      </c>
      <c r="AG48" s="219">
        <f t="shared" si="44"/>
        <v>22</v>
      </c>
      <c r="AH48" s="125">
        <v>3</v>
      </c>
      <c r="AI48" s="31"/>
      <c r="AJ48" s="88"/>
      <c r="AK48" s="88"/>
      <c r="AL48" s="88"/>
      <c r="AM48" s="88"/>
      <c r="AN48" s="88"/>
      <c r="AO48" s="89"/>
      <c r="AP48" s="11"/>
      <c r="AQ48" s="220" t="s">
        <v>229</v>
      </c>
      <c r="AR48" s="128">
        <v>52</v>
      </c>
      <c r="AS48" s="129">
        <v>29</v>
      </c>
      <c r="AT48" s="219">
        <f t="shared" si="45"/>
        <v>23</v>
      </c>
      <c r="AU48" s="125">
        <v>4</v>
      </c>
      <c r="AV48" s="31"/>
      <c r="AW48" s="88"/>
      <c r="AX48" s="88"/>
      <c r="AY48" s="88"/>
      <c r="AZ48" s="88"/>
      <c r="BA48" s="88"/>
      <c r="BB48" s="89"/>
      <c r="BC48" s="11">
        <v>2</v>
      </c>
      <c r="BD48" s="220" t="s">
        <v>88</v>
      </c>
      <c r="BE48" s="128">
        <v>65</v>
      </c>
      <c r="BF48" s="129">
        <v>38</v>
      </c>
      <c r="BG48" s="219">
        <f t="shared" si="46"/>
        <v>27</v>
      </c>
      <c r="BH48" s="125">
        <v>5</v>
      </c>
      <c r="BI48" s="288"/>
      <c r="BJ48" s="88"/>
      <c r="BK48" s="88"/>
      <c r="BL48" s="88"/>
      <c r="BM48" s="88"/>
      <c r="BN48" s="88"/>
      <c r="BO48" s="89"/>
      <c r="BP48" s="545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</row>
    <row r="49" spans="1:81" ht="15" customHeight="1">
      <c r="A49" s="6">
        <v>47</v>
      </c>
      <c r="B49" s="220" t="s">
        <v>216</v>
      </c>
      <c r="C49" s="2">
        <v>3</v>
      </c>
      <c r="D49" s="220" t="s">
        <v>184</v>
      </c>
      <c r="E49" s="128">
        <v>13</v>
      </c>
      <c r="F49" s="129">
        <v>1</v>
      </c>
      <c r="G49" s="219">
        <f t="shared" si="42"/>
        <v>12</v>
      </c>
      <c r="H49" s="125">
        <v>1</v>
      </c>
      <c r="I49" s="31"/>
      <c r="J49" s="126"/>
      <c r="K49" s="126"/>
      <c r="L49" s="126"/>
      <c r="M49" s="126"/>
      <c r="N49" s="126"/>
      <c r="O49" s="127"/>
      <c r="P49" s="11"/>
      <c r="Q49" s="220" t="s">
        <v>71</v>
      </c>
      <c r="R49" s="128">
        <v>26</v>
      </c>
      <c r="S49" s="129">
        <v>9</v>
      </c>
      <c r="T49" s="219">
        <f t="shared" si="43"/>
        <v>17</v>
      </c>
      <c r="U49" s="125">
        <v>2</v>
      </c>
      <c r="V49" s="31"/>
      <c r="W49" s="130"/>
      <c r="X49" s="130"/>
      <c r="Y49" s="130"/>
      <c r="Z49" s="130"/>
      <c r="AA49" s="130"/>
      <c r="AB49" s="131"/>
      <c r="AC49" s="11"/>
      <c r="AD49" s="220" t="s">
        <v>70</v>
      </c>
      <c r="AE49" s="128">
        <v>39</v>
      </c>
      <c r="AF49" s="129">
        <v>19</v>
      </c>
      <c r="AG49" s="219">
        <f t="shared" si="44"/>
        <v>20</v>
      </c>
      <c r="AH49" s="125">
        <v>3</v>
      </c>
      <c r="AI49" s="31"/>
      <c r="AJ49" s="88"/>
      <c r="AK49" s="88"/>
      <c r="AL49" s="88"/>
      <c r="AM49" s="88"/>
      <c r="AN49" s="88"/>
      <c r="AO49" s="89"/>
      <c r="AP49" s="11"/>
      <c r="AQ49" s="220" t="s">
        <v>197</v>
      </c>
      <c r="AR49" s="128">
        <v>52</v>
      </c>
      <c r="AS49" s="129">
        <v>32</v>
      </c>
      <c r="AT49" s="219">
        <f t="shared" si="45"/>
        <v>20</v>
      </c>
      <c r="AU49" s="125">
        <v>4</v>
      </c>
      <c r="AV49" s="31"/>
      <c r="AW49" s="88"/>
      <c r="AX49" s="88"/>
      <c r="AY49" s="88"/>
      <c r="AZ49" s="88"/>
      <c r="BA49" s="88"/>
      <c r="BB49" s="89"/>
      <c r="BC49" s="11">
        <v>3</v>
      </c>
      <c r="BD49" s="220" t="s">
        <v>182</v>
      </c>
      <c r="BE49" s="128">
        <v>62</v>
      </c>
      <c r="BF49" s="129">
        <v>34</v>
      </c>
      <c r="BG49" s="219">
        <f t="shared" si="46"/>
        <v>28</v>
      </c>
      <c r="BH49" s="125">
        <v>4</v>
      </c>
      <c r="BI49" s="288"/>
      <c r="BJ49" s="88"/>
      <c r="BK49" s="88"/>
      <c r="BL49" s="88"/>
      <c r="BM49" s="88"/>
      <c r="BN49" s="88"/>
      <c r="BO49" s="89"/>
      <c r="BP49" s="545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</row>
    <row r="50" spans="1:81" ht="15" customHeight="1">
      <c r="A50" s="6">
        <v>48</v>
      </c>
      <c r="B50" s="220" t="s">
        <v>217</v>
      </c>
      <c r="C50" s="2">
        <v>4</v>
      </c>
      <c r="D50" s="220" t="s">
        <v>71</v>
      </c>
      <c r="E50" s="128">
        <v>13</v>
      </c>
      <c r="F50" s="129">
        <v>2</v>
      </c>
      <c r="G50" s="219">
        <f t="shared" si="42"/>
        <v>11</v>
      </c>
      <c r="H50" s="125">
        <v>1</v>
      </c>
      <c r="I50" s="31"/>
      <c r="J50" s="126"/>
      <c r="K50" s="126"/>
      <c r="L50" s="126"/>
      <c r="M50" s="126"/>
      <c r="N50" s="126"/>
      <c r="O50" s="127"/>
      <c r="P50" s="11"/>
      <c r="Q50" s="220" t="s">
        <v>180</v>
      </c>
      <c r="R50" s="128">
        <v>26</v>
      </c>
      <c r="S50" s="129">
        <v>10</v>
      </c>
      <c r="T50" s="219">
        <f t="shared" si="43"/>
        <v>16</v>
      </c>
      <c r="U50" s="125">
        <v>2</v>
      </c>
      <c r="V50" s="31"/>
      <c r="W50" s="130"/>
      <c r="X50" s="130"/>
      <c r="Y50" s="130"/>
      <c r="Z50" s="130"/>
      <c r="AA50" s="130"/>
      <c r="AB50" s="131"/>
      <c r="AC50" s="11"/>
      <c r="AD50" s="220" t="s">
        <v>229</v>
      </c>
      <c r="AE50" s="128">
        <v>39</v>
      </c>
      <c r="AF50" s="129">
        <v>20</v>
      </c>
      <c r="AG50" s="219">
        <f t="shared" si="44"/>
        <v>19</v>
      </c>
      <c r="AH50" s="125">
        <v>3</v>
      </c>
      <c r="AI50" s="31"/>
      <c r="AJ50" s="88"/>
      <c r="AK50" s="88"/>
      <c r="AL50" s="88"/>
      <c r="AM50" s="88"/>
      <c r="AN50" s="88"/>
      <c r="AO50" s="89"/>
      <c r="AP50" s="11"/>
      <c r="AQ50" s="220" t="s">
        <v>88</v>
      </c>
      <c r="AR50" s="128">
        <v>52</v>
      </c>
      <c r="AS50" s="129">
        <v>35</v>
      </c>
      <c r="AT50" s="219">
        <f t="shared" si="45"/>
        <v>17</v>
      </c>
      <c r="AU50" s="125">
        <v>4</v>
      </c>
      <c r="AV50" s="31"/>
      <c r="AW50" s="88"/>
      <c r="AX50" s="88"/>
      <c r="AY50" s="88"/>
      <c r="AZ50" s="88"/>
      <c r="BA50" s="88"/>
      <c r="BB50" s="89"/>
      <c r="BC50" s="11">
        <v>4</v>
      </c>
      <c r="BD50" s="220" t="s">
        <v>200</v>
      </c>
      <c r="BE50" s="128">
        <v>62</v>
      </c>
      <c r="BF50" s="129">
        <v>35</v>
      </c>
      <c r="BG50" s="219">
        <f t="shared" si="46"/>
        <v>27</v>
      </c>
      <c r="BH50" s="125">
        <v>4</v>
      </c>
      <c r="BI50" s="288"/>
      <c r="BJ50" s="88"/>
      <c r="BK50" s="88"/>
      <c r="BL50" s="88"/>
      <c r="BM50" s="88"/>
      <c r="BN50" s="88"/>
      <c r="BO50" s="89"/>
      <c r="BP50" s="545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</row>
    <row r="51" spans="1:81" ht="15" customHeight="1">
      <c r="A51" s="6">
        <v>49</v>
      </c>
      <c r="B51" s="220" t="s">
        <v>218</v>
      </c>
      <c r="C51" s="2">
        <v>5</v>
      </c>
      <c r="D51" s="220" t="s">
        <v>195</v>
      </c>
      <c r="E51" s="128">
        <v>13</v>
      </c>
      <c r="F51" s="129">
        <v>3</v>
      </c>
      <c r="G51" s="219">
        <f t="shared" si="42"/>
        <v>10</v>
      </c>
      <c r="H51" s="125">
        <v>1</v>
      </c>
      <c r="I51" s="31"/>
      <c r="J51" s="126"/>
      <c r="K51" s="126"/>
      <c r="L51" s="126"/>
      <c r="M51" s="126"/>
      <c r="N51" s="126"/>
      <c r="O51" s="127"/>
      <c r="P51" s="11"/>
      <c r="Q51" s="220" t="s">
        <v>229</v>
      </c>
      <c r="R51" s="128">
        <v>26</v>
      </c>
      <c r="S51" s="129">
        <v>11</v>
      </c>
      <c r="T51" s="219">
        <f t="shared" si="43"/>
        <v>15</v>
      </c>
      <c r="U51" s="125">
        <v>2</v>
      </c>
      <c r="V51" s="31"/>
      <c r="W51" s="130"/>
      <c r="X51" s="130"/>
      <c r="Y51" s="130"/>
      <c r="Z51" s="130"/>
      <c r="AA51" s="130"/>
      <c r="AB51" s="131"/>
      <c r="AC51" s="11"/>
      <c r="AD51" s="220" t="s">
        <v>180</v>
      </c>
      <c r="AE51" s="128">
        <v>39</v>
      </c>
      <c r="AF51" s="129">
        <v>22</v>
      </c>
      <c r="AG51" s="219">
        <f t="shared" si="44"/>
        <v>17</v>
      </c>
      <c r="AH51" s="125">
        <v>3</v>
      </c>
      <c r="AI51" s="31"/>
      <c r="AJ51" s="88"/>
      <c r="AK51" s="88"/>
      <c r="AL51" s="88"/>
      <c r="AM51" s="88"/>
      <c r="AN51" s="88"/>
      <c r="AO51" s="89"/>
      <c r="AP51" s="11"/>
      <c r="AQ51" s="220" t="s">
        <v>235</v>
      </c>
      <c r="AR51" s="128">
        <v>52</v>
      </c>
      <c r="AS51" s="129">
        <v>37</v>
      </c>
      <c r="AT51" s="219">
        <f t="shared" si="45"/>
        <v>15</v>
      </c>
      <c r="AU51" s="125">
        <v>4</v>
      </c>
      <c r="AV51" s="31"/>
      <c r="AW51" s="88"/>
      <c r="AX51" s="88"/>
      <c r="AY51" s="88"/>
      <c r="AZ51" s="88"/>
      <c r="BA51" s="88"/>
      <c r="BB51" s="89"/>
      <c r="BC51" s="11">
        <v>5</v>
      </c>
      <c r="BD51" s="220" t="s">
        <v>70</v>
      </c>
      <c r="BE51" s="128">
        <v>61</v>
      </c>
      <c r="BF51" s="129">
        <v>38</v>
      </c>
      <c r="BG51" s="219">
        <f t="shared" si="46"/>
        <v>23</v>
      </c>
      <c r="BH51" s="125">
        <v>4</v>
      </c>
      <c r="BI51" s="288"/>
      <c r="BJ51" s="88"/>
      <c r="BK51" s="88"/>
      <c r="BL51" s="88"/>
      <c r="BM51" s="88"/>
      <c r="BN51" s="88"/>
      <c r="BO51" s="89"/>
      <c r="BP51" s="545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</row>
    <row r="52" spans="1:81" ht="15" customHeight="1">
      <c r="A52" s="6">
        <v>50</v>
      </c>
      <c r="B52" s="220" t="s">
        <v>219</v>
      </c>
      <c r="C52" s="2">
        <v>6</v>
      </c>
      <c r="D52" s="220" t="s">
        <v>95</v>
      </c>
      <c r="E52" s="128">
        <v>13</v>
      </c>
      <c r="F52" s="129">
        <v>4</v>
      </c>
      <c r="G52" s="219">
        <f t="shared" si="42"/>
        <v>9</v>
      </c>
      <c r="H52" s="125">
        <v>1</v>
      </c>
      <c r="I52" s="31"/>
      <c r="J52" s="126"/>
      <c r="K52" s="126"/>
      <c r="L52" s="126"/>
      <c r="M52" s="126"/>
      <c r="N52" s="126"/>
      <c r="O52" s="127"/>
      <c r="P52" s="11"/>
      <c r="Q52" s="220" t="s">
        <v>205</v>
      </c>
      <c r="R52" s="128">
        <v>26</v>
      </c>
      <c r="S52" s="129">
        <v>12</v>
      </c>
      <c r="T52" s="219">
        <f t="shared" si="43"/>
        <v>14</v>
      </c>
      <c r="U52" s="125">
        <v>2</v>
      </c>
      <c r="V52" s="31"/>
      <c r="W52" s="130"/>
      <c r="X52" s="130"/>
      <c r="Y52" s="130"/>
      <c r="Z52" s="130"/>
      <c r="AA52" s="130"/>
      <c r="AB52" s="131"/>
      <c r="AC52" s="11"/>
      <c r="AD52" s="220" t="s">
        <v>197</v>
      </c>
      <c r="AE52" s="128">
        <v>39</v>
      </c>
      <c r="AF52" s="129">
        <v>24</v>
      </c>
      <c r="AG52" s="219">
        <f t="shared" si="44"/>
        <v>15</v>
      </c>
      <c r="AH52" s="125">
        <v>3</v>
      </c>
      <c r="AI52" s="31"/>
      <c r="AJ52" s="88"/>
      <c r="AK52" s="88"/>
      <c r="AL52" s="88"/>
      <c r="AM52" s="88"/>
      <c r="AN52" s="88"/>
      <c r="AO52" s="89"/>
      <c r="AP52" s="11"/>
      <c r="AQ52" s="220" t="s">
        <v>200</v>
      </c>
      <c r="AR52" s="128">
        <v>49</v>
      </c>
      <c r="AS52" s="129">
        <v>29</v>
      </c>
      <c r="AT52" s="219">
        <f t="shared" si="45"/>
        <v>20</v>
      </c>
      <c r="AU52" s="125">
        <v>3</v>
      </c>
      <c r="AV52" s="31"/>
      <c r="AW52" s="88"/>
      <c r="AX52" s="88"/>
      <c r="AY52" s="88"/>
      <c r="AZ52" s="88"/>
      <c r="BA52" s="88"/>
      <c r="BB52" s="89"/>
      <c r="BC52" s="11">
        <v>6</v>
      </c>
      <c r="BD52" s="220" t="s">
        <v>229</v>
      </c>
      <c r="BE52" s="128">
        <v>64</v>
      </c>
      <c r="BF52" s="129">
        <v>42</v>
      </c>
      <c r="BG52" s="219">
        <f t="shared" si="46"/>
        <v>22</v>
      </c>
      <c r="BH52" s="125">
        <v>4</v>
      </c>
      <c r="BI52" s="288"/>
      <c r="BJ52" s="88"/>
      <c r="BK52" s="88"/>
      <c r="BL52" s="88"/>
      <c r="BM52" s="88"/>
      <c r="BN52" s="88"/>
      <c r="BO52" s="89"/>
      <c r="BP52" s="545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</row>
    <row r="53" spans="1:81" ht="15" customHeight="1">
      <c r="A53" s="6">
        <v>51</v>
      </c>
      <c r="B53" s="220" t="s">
        <v>220</v>
      </c>
      <c r="C53" s="2">
        <v>7</v>
      </c>
      <c r="D53" s="220" t="s">
        <v>200</v>
      </c>
      <c r="E53" s="128">
        <v>13</v>
      </c>
      <c r="F53" s="129">
        <v>4</v>
      </c>
      <c r="G53" s="219">
        <f t="shared" si="42"/>
        <v>9</v>
      </c>
      <c r="H53" s="125">
        <v>1</v>
      </c>
      <c r="I53" s="31"/>
      <c r="J53" s="126"/>
      <c r="K53" s="126"/>
      <c r="L53" s="126"/>
      <c r="M53" s="126"/>
      <c r="N53" s="126"/>
      <c r="O53" s="127"/>
      <c r="P53" s="11"/>
      <c r="Q53" s="220" t="s">
        <v>195</v>
      </c>
      <c r="R53" s="128">
        <v>26</v>
      </c>
      <c r="S53" s="129">
        <v>12</v>
      </c>
      <c r="T53" s="219">
        <f t="shared" si="43"/>
        <v>14</v>
      </c>
      <c r="U53" s="125">
        <v>2</v>
      </c>
      <c r="V53" s="31"/>
      <c r="W53" s="130"/>
      <c r="X53" s="130"/>
      <c r="Y53" s="130"/>
      <c r="Z53" s="130"/>
      <c r="AA53" s="130"/>
      <c r="AB53" s="131"/>
      <c r="AC53" s="11"/>
      <c r="AD53" s="220" t="s">
        <v>88</v>
      </c>
      <c r="AE53" s="128">
        <v>39</v>
      </c>
      <c r="AF53" s="129">
        <v>25</v>
      </c>
      <c r="AG53" s="219">
        <f t="shared" si="44"/>
        <v>14</v>
      </c>
      <c r="AH53" s="125">
        <v>3</v>
      </c>
      <c r="AI53" s="31"/>
      <c r="AJ53" s="88"/>
      <c r="AK53" s="88"/>
      <c r="AL53" s="88"/>
      <c r="AM53" s="88"/>
      <c r="AN53" s="88"/>
      <c r="AO53" s="89"/>
      <c r="AP53" s="11"/>
      <c r="AQ53" s="220" t="s">
        <v>182</v>
      </c>
      <c r="AR53" s="128">
        <v>49</v>
      </c>
      <c r="AS53" s="129">
        <v>30</v>
      </c>
      <c r="AT53" s="219">
        <f t="shared" si="45"/>
        <v>19</v>
      </c>
      <c r="AU53" s="125">
        <v>3</v>
      </c>
      <c r="AV53" s="31"/>
      <c r="AW53" s="88"/>
      <c r="AX53" s="88"/>
      <c r="AY53" s="88"/>
      <c r="AZ53" s="88"/>
      <c r="BA53" s="88"/>
      <c r="BB53" s="89"/>
      <c r="BC53" s="11">
        <v>7</v>
      </c>
      <c r="BD53" s="220" t="s">
        <v>240</v>
      </c>
      <c r="BE53" s="128">
        <v>63</v>
      </c>
      <c r="BF53" s="129">
        <v>47</v>
      </c>
      <c r="BG53" s="219">
        <f t="shared" si="46"/>
        <v>16</v>
      </c>
      <c r="BH53" s="125">
        <v>4</v>
      </c>
      <c r="BI53" s="288"/>
      <c r="BJ53" s="88"/>
      <c r="BK53" s="88"/>
      <c r="BL53" s="88"/>
      <c r="BM53" s="88"/>
      <c r="BN53" s="88"/>
      <c r="BO53" s="89"/>
      <c r="BP53" s="545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</row>
    <row r="54" spans="1:81" ht="15" customHeight="1">
      <c r="A54" s="6">
        <v>52</v>
      </c>
      <c r="B54" s="220" t="s">
        <v>221</v>
      </c>
      <c r="C54" s="2">
        <v>8</v>
      </c>
      <c r="D54" s="220" t="s">
        <v>220</v>
      </c>
      <c r="E54" s="128">
        <v>13</v>
      </c>
      <c r="F54" s="129">
        <v>4</v>
      </c>
      <c r="G54" s="219">
        <f t="shared" si="42"/>
        <v>9</v>
      </c>
      <c r="H54" s="125">
        <v>1</v>
      </c>
      <c r="I54" s="31"/>
      <c r="J54" s="126"/>
      <c r="K54" s="126"/>
      <c r="L54" s="126"/>
      <c r="M54" s="126"/>
      <c r="N54" s="126"/>
      <c r="O54" s="127"/>
      <c r="P54" s="11"/>
      <c r="Q54" s="220" t="s">
        <v>70</v>
      </c>
      <c r="R54" s="128">
        <v>26</v>
      </c>
      <c r="S54" s="129">
        <v>13</v>
      </c>
      <c r="T54" s="219">
        <f t="shared" si="43"/>
        <v>13</v>
      </c>
      <c r="U54" s="125">
        <v>2</v>
      </c>
      <c r="V54" s="31"/>
      <c r="W54" s="130"/>
      <c r="X54" s="130"/>
      <c r="Y54" s="130"/>
      <c r="Z54" s="130"/>
      <c r="AA54" s="130"/>
      <c r="AB54" s="131"/>
      <c r="AC54" s="11"/>
      <c r="AD54" s="220" t="s">
        <v>191</v>
      </c>
      <c r="AE54" s="128">
        <v>39</v>
      </c>
      <c r="AF54" s="129">
        <v>26</v>
      </c>
      <c r="AG54" s="219">
        <f t="shared" si="44"/>
        <v>13</v>
      </c>
      <c r="AH54" s="125">
        <v>3</v>
      </c>
      <c r="AI54" s="31"/>
      <c r="AJ54" s="88"/>
      <c r="AK54" s="88"/>
      <c r="AL54" s="88"/>
      <c r="AM54" s="88"/>
      <c r="AN54" s="88"/>
      <c r="AO54" s="89"/>
      <c r="AP54" s="11"/>
      <c r="AQ54" s="220" t="s">
        <v>190</v>
      </c>
      <c r="AR54" s="128">
        <v>46</v>
      </c>
      <c r="AS54" s="129">
        <v>27</v>
      </c>
      <c r="AT54" s="219">
        <f t="shared" si="45"/>
        <v>19</v>
      </c>
      <c r="AU54" s="125">
        <v>3</v>
      </c>
      <c r="AV54" s="31"/>
      <c r="AW54" s="88"/>
      <c r="AX54" s="88"/>
      <c r="AY54" s="88"/>
      <c r="AZ54" s="88"/>
      <c r="BA54" s="88"/>
      <c r="BB54" s="89"/>
      <c r="BC54" s="11">
        <v>8</v>
      </c>
      <c r="BD54" s="220" t="s">
        <v>227</v>
      </c>
      <c r="BE54" s="128">
        <v>59</v>
      </c>
      <c r="BF54" s="129">
        <v>44</v>
      </c>
      <c r="BG54" s="219">
        <f t="shared" si="46"/>
        <v>15</v>
      </c>
      <c r="BH54" s="125">
        <v>4</v>
      </c>
      <c r="BI54" s="288"/>
      <c r="BJ54" s="646" t="s">
        <v>302</v>
      </c>
      <c r="BK54" s="646"/>
      <c r="BL54" s="646"/>
      <c r="BM54" s="646"/>
      <c r="BN54" s="646"/>
      <c r="BO54" s="647"/>
      <c r="BP54" s="545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</row>
    <row r="55" spans="1:81" ht="15" customHeight="1">
      <c r="A55" s="6">
        <v>53</v>
      </c>
      <c r="B55" s="220" t="s">
        <v>222</v>
      </c>
      <c r="C55" s="2">
        <v>9</v>
      </c>
      <c r="D55" s="220" t="s">
        <v>232</v>
      </c>
      <c r="E55" s="128">
        <v>13</v>
      </c>
      <c r="F55" s="129">
        <v>4</v>
      </c>
      <c r="G55" s="219">
        <f t="shared" si="42"/>
        <v>9</v>
      </c>
      <c r="H55" s="125">
        <v>1</v>
      </c>
      <c r="I55" s="31"/>
      <c r="J55" s="126"/>
      <c r="K55" s="126"/>
      <c r="L55" s="126"/>
      <c r="M55" s="126"/>
      <c r="N55" s="126"/>
      <c r="O55" s="127"/>
      <c r="P55" s="11"/>
      <c r="Q55" s="220" t="s">
        <v>220</v>
      </c>
      <c r="R55" s="128">
        <v>26</v>
      </c>
      <c r="S55" s="129">
        <v>14</v>
      </c>
      <c r="T55" s="219">
        <f t="shared" si="43"/>
        <v>12</v>
      </c>
      <c r="U55" s="125">
        <v>2</v>
      </c>
      <c r="V55" s="31"/>
      <c r="W55" s="130"/>
      <c r="X55" s="130"/>
      <c r="Y55" s="130"/>
      <c r="Z55" s="130"/>
      <c r="AA55" s="130"/>
      <c r="AB55" s="131"/>
      <c r="AC55" s="11"/>
      <c r="AD55" s="220" t="s">
        <v>213</v>
      </c>
      <c r="AE55" s="128">
        <v>39</v>
      </c>
      <c r="AF55" s="129">
        <v>26</v>
      </c>
      <c r="AG55" s="219">
        <f t="shared" si="44"/>
        <v>13</v>
      </c>
      <c r="AH55" s="125">
        <v>3</v>
      </c>
      <c r="AI55" s="31"/>
      <c r="AJ55" s="88"/>
      <c r="AK55" s="88"/>
      <c r="AL55" s="88"/>
      <c r="AM55" s="88"/>
      <c r="AN55" s="88"/>
      <c r="AO55" s="89"/>
      <c r="AP55" s="11"/>
      <c r="AQ55" s="220" t="s">
        <v>245</v>
      </c>
      <c r="AR55" s="128">
        <v>41</v>
      </c>
      <c r="AS55" s="129">
        <v>23</v>
      </c>
      <c r="AT55" s="219">
        <f t="shared" si="45"/>
        <v>18</v>
      </c>
      <c r="AU55" s="125">
        <v>3</v>
      </c>
      <c r="AV55" s="31"/>
      <c r="AW55" s="88"/>
      <c r="AX55" s="88"/>
      <c r="AY55" s="88"/>
      <c r="AZ55" s="88"/>
      <c r="BA55" s="88"/>
      <c r="BB55" s="89"/>
      <c r="BC55" s="11"/>
      <c r="BD55" s="220" t="s">
        <v>226</v>
      </c>
      <c r="BE55" s="128">
        <v>59</v>
      </c>
      <c r="BF55" s="129">
        <v>44</v>
      </c>
      <c r="BG55" s="219">
        <f t="shared" si="46"/>
        <v>15</v>
      </c>
      <c r="BH55" s="125">
        <v>4</v>
      </c>
      <c r="BI55" s="288"/>
      <c r="BJ55" s="648"/>
      <c r="BK55" s="648"/>
      <c r="BL55" s="648"/>
      <c r="BM55" s="648"/>
      <c r="BN55" s="648"/>
      <c r="BO55" s="649"/>
      <c r="BP55" s="545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</row>
    <row r="56" spans="1:81" ht="15" customHeight="1">
      <c r="A56" s="6">
        <v>54</v>
      </c>
      <c r="B56" s="220" t="s">
        <v>223</v>
      </c>
      <c r="C56" s="2">
        <v>10</v>
      </c>
      <c r="D56" s="220" t="s">
        <v>245</v>
      </c>
      <c r="E56" s="128">
        <v>13</v>
      </c>
      <c r="F56" s="129">
        <v>4</v>
      </c>
      <c r="G56" s="219">
        <f t="shared" si="42"/>
        <v>9</v>
      </c>
      <c r="H56" s="125">
        <v>1</v>
      </c>
      <c r="I56" s="31"/>
      <c r="J56" s="126"/>
      <c r="K56" s="126"/>
      <c r="L56" s="126"/>
      <c r="M56" s="126"/>
      <c r="N56" s="126"/>
      <c r="O56" s="127"/>
      <c r="P56" s="11"/>
      <c r="Q56" s="220" t="s">
        <v>197</v>
      </c>
      <c r="R56" s="128">
        <v>26</v>
      </c>
      <c r="S56" s="129">
        <v>14</v>
      </c>
      <c r="T56" s="219">
        <f t="shared" si="43"/>
        <v>12</v>
      </c>
      <c r="U56" s="125">
        <v>2</v>
      </c>
      <c r="V56" s="31"/>
      <c r="W56" s="130"/>
      <c r="X56" s="130"/>
      <c r="Y56" s="130"/>
      <c r="Z56" s="130"/>
      <c r="AA56" s="130"/>
      <c r="AB56" s="131"/>
      <c r="AC56" s="11"/>
      <c r="AD56" s="220" t="s">
        <v>235</v>
      </c>
      <c r="AE56" s="128">
        <v>39</v>
      </c>
      <c r="AF56" s="129">
        <v>33</v>
      </c>
      <c r="AG56" s="219">
        <f t="shared" si="44"/>
        <v>6</v>
      </c>
      <c r="AH56" s="125">
        <v>3</v>
      </c>
      <c r="AI56" s="31"/>
      <c r="AJ56" s="88"/>
      <c r="AK56" s="88"/>
      <c r="AL56" s="88"/>
      <c r="AM56" s="88"/>
      <c r="AN56" s="88"/>
      <c r="AO56" s="89"/>
      <c r="AP56" s="11"/>
      <c r="AQ56" s="220" t="s">
        <v>70</v>
      </c>
      <c r="AR56" s="128">
        <v>48</v>
      </c>
      <c r="AS56" s="129">
        <v>32</v>
      </c>
      <c r="AT56" s="219">
        <f t="shared" si="45"/>
        <v>16</v>
      </c>
      <c r="AU56" s="125">
        <v>3</v>
      </c>
      <c r="AV56" s="31"/>
      <c r="AW56" s="88"/>
      <c r="AX56" s="88"/>
      <c r="AY56" s="88"/>
      <c r="AZ56" s="88"/>
      <c r="BA56" s="88"/>
      <c r="BB56" s="89"/>
      <c r="BC56" s="11"/>
      <c r="BD56" s="220" t="s">
        <v>191</v>
      </c>
      <c r="BE56" s="128">
        <v>62</v>
      </c>
      <c r="BF56" s="129">
        <v>49</v>
      </c>
      <c r="BG56" s="219">
        <f t="shared" si="46"/>
        <v>13</v>
      </c>
      <c r="BH56" s="125">
        <v>4</v>
      </c>
      <c r="BI56" s="288"/>
      <c r="BJ56" s="88"/>
      <c r="BK56" s="88"/>
      <c r="BL56" s="88"/>
      <c r="BM56" s="88"/>
      <c r="BN56" s="88"/>
      <c r="BO56" s="89"/>
      <c r="BP56" s="545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</row>
    <row r="57" spans="1:81" ht="15" customHeight="1">
      <c r="A57" s="6">
        <v>55</v>
      </c>
      <c r="B57" s="220" t="s">
        <v>224</v>
      </c>
      <c r="C57" s="2">
        <v>11</v>
      </c>
      <c r="D57" s="220" t="s">
        <v>180</v>
      </c>
      <c r="E57" s="128">
        <v>13</v>
      </c>
      <c r="F57" s="129">
        <v>5</v>
      </c>
      <c r="G57" s="219">
        <f t="shared" si="42"/>
        <v>8</v>
      </c>
      <c r="H57" s="125">
        <v>1</v>
      </c>
      <c r="I57" s="31"/>
      <c r="J57" s="126"/>
      <c r="K57" s="126"/>
      <c r="L57" s="126"/>
      <c r="M57" s="126"/>
      <c r="N57" s="126"/>
      <c r="O57" s="127"/>
      <c r="P57" s="11"/>
      <c r="Q57" s="220" t="s">
        <v>88</v>
      </c>
      <c r="R57" s="128">
        <v>26</v>
      </c>
      <c r="S57" s="129">
        <v>14</v>
      </c>
      <c r="T57" s="219">
        <f t="shared" si="43"/>
        <v>12</v>
      </c>
      <c r="U57" s="125">
        <v>2</v>
      </c>
      <c r="V57" s="31"/>
      <c r="W57" s="130"/>
      <c r="X57" s="130"/>
      <c r="Y57" s="130"/>
      <c r="Z57" s="130"/>
      <c r="AA57" s="130"/>
      <c r="AB57" s="131"/>
      <c r="AC57" s="11"/>
      <c r="AD57" s="220" t="s">
        <v>71</v>
      </c>
      <c r="AE57" s="128">
        <v>38</v>
      </c>
      <c r="AF57" s="129">
        <v>22</v>
      </c>
      <c r="AG57" s="219">
        <f t="shared" si="44"/>
        <v>16</v>
      </c>
      <c r="AH57" s="125">
        <v>2</v>
      </c>
      <c r="AI57" s="31"/>
      <c r="AJ57" s="88"/>
      <c r="AK57" s="88"/>
      <c r="AL57" s="88"/>
      <c r="AM57" s="88"/>
      <c r="AN57" s="88"/>
      <c r="AO57" s="89"/>
      <c r="AP57" s="11"/>
      <c r="AQ57" s="220" t="s">
        <v>220</v>
      </c>
      <c r="AR57" s="128">
        <v>49</v>
      </c>
      <c r="AS57" s="129">
        <v>35</v>
      </c>
      <c r="AT57" s="219">
        <f t="shared" si="45"/>
        <v>14</v>
      </c>
      <c r="AU57" s="125">
        <v>3</v>
      </c>
      <c r="AV57" s="31"/>
      <c r="AW57" s="88"/>
      <c r="AX57" s="88"/>
      <c r="AY57" s="88"/>
      <c r="AZ57" s="88"/>
      <c r="BA57" s="88"/>
      <c r="BB57" s="89"/>
      <c r="BC57" s="11"/>
      <c r="BD57" s="220" t="s">
        <v>197</v>
      </c>
      <c r="BE57" s="128">
        <v>55</v>
      </c>
      <c r="BF57" s="129">
        <v>45</v>
      </c>
      <c r="BG57" s="219">
        <f t="shared" si="46"/>
        <v>10</v>
      </c>
      <c r="BH57" s="125">
        <v>4</v>
      </c>
      <c r="BI57" s="288"/>
      <c r="BJ57" s="383"/>
      <c r="BK57" s="384"/>
      <c r="BL57" s="384"/>
      <c r="BM57" s="384"/>
      <c r="BN57" s="384"/>
      <c r="BO57" s="89"/>
      <c r="BP57" s="545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</row>
    <row r="58" spans="1:81" ht="15" customHeight="1">
      <c r="A58" s="6">
        <v>56</v>
      </c>
      <c r="B58" s="356" t="s">
        <v>225</v>
      </c>
      <c r="C58" s="2">
        <v>12</v>
      </c>
      <c r="D58" s="220" t="s">
        <v>208</v>
      </c>
      <c r="E58" s="128">
        <v>13</v>
      </c>
      <c r="F58" s="129">
        <v>5</v>
      </c>
      <c r="G58" s="219">
        <f t="shared" si="42"/>
        <v>8</v>
      </c>
      <c r="H58" s="125">
        <v>1</v>
      </c>
      <c r="I58" s="31"/>
      <c r="J58" s="126"/>
      <c r="K58" s="126"/>
      <c r="L58" s="126"/>
      <c r="M58" s="126"/>
      <c r="N58" s="126"/>
      <c r="O58" s="127"/>
      <c r="P58" s="11"/>
      <c r="Q58" s="220" t="s">
        <v>49</v>
      </c>
      <c r="R58" s="128">
        <v>26</v>
      </c>
      <c r="S58" s="129">
        <v>14</v>
      </c>
      <c r="T58" s="219">
        <f t="shared" si="43"/>
        <v>12</v>
      </c>
      <c r="U58" s="125">
        <v>2</v>
      </c>
      <c r="V58" s="31"/>
      <c r="W58" s="130"/>
      <c r="X58" s="130"/>
      <c r="Y58" s="130"/>
      <c r="Z58" s="130"/>
      <c r="AA58" s="130"/>
      <c r="AB58" s="131"/>
      <c r="AC58" s="11"/>
      <c r="AD58" s="220" t="s">
        <v>200</v>
      </c>
      <c r="AE58" s="128">
        <v>36</v>
      </c>
      <c r="AF58" s="129">
        <v>20</v>
      </c>
      <c r="AG58" s="219">
        <f t="shared" si="44"/>
        <v>16</v>
      </c>
      <c r="AH58" s="125">
        <v>2</v>
      </c>
      <c r="AI58" s="31"/>
      <c r="AJ58" s="88"/>
      <c r="AK58" s="88"/>
      <c r="AL58" s="88"/>
      <c r="AM58" s="88"/>
      <c r="AN58" s="88"/>
      <c r="AO58" s="89"/>
      <c r="AP58" s="11"/>
      <c r="AQ58" s="220" t="s">
        <v>226</v>
      </c>
      <c r="AR58" s="128">
        <v>46</v>
      </c>
      <c r="AS58" s="129">
        <v>32</v>
      </c>
      <c r="AT58" s="219">
        <f t="shared" si="45"/>
        <v>14</v>
      </c>
      <c r="AU58" s="125">
        <v>3</v>
      </c>
      <c r="AV58" s="31"/>
      <c r="AW58" s="88"/>
      <c r="AX58" s="88"/>
      <c r="AY58" s="88"/>
      <c r="AZ58" s="88"/>
      <c r="BA58" s="88"/>
      <c r="BB58" s="89"/>
      <c r="BC58" s="11"/>
      <c r="BD58" s="220" t="s">
        <v>235</v>
      </c>
      <c r="BE58" s="128">
        <v>58</v>
      </c>
      <c r="BF58" s="129">
        <v>50</v>
      </c>
      <c r="BG58" s="219">
        <f t="shared" si="46"/>
        <v>8</v>
      </c>
      <c r="BH58" s="125">
        <v>4</v>
      </c>
      <c r="BI58" s="288"/>
      <c r="BJ58" s="88"/>
      <c r="BK58" s="88"/>
      <c r="BL58" s="88"/>
      <c r="BM58" s="88"/>
      <c r="BN58" s="88"/>
      <c r="BO58" s="89"/>
      <c r="BP58" s="545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</row>
    <row r="59" spans="1:81" ht="15" customHeight="1">
      <c r="A59" s="6">
        <v>57</v>
      </c>
      <c r="B59" s="220" t="s">
        <v>226</v>
      </c>
      <c r="C59" s="2">
        <v>13</v>
      </c>
      <c r="D59" s="220" t="s">
        <v>202</v>
      </c>
      <c r="E59" s="128">
        <v>13</v>
      </c>
      <c r="F59" s="129">
        <v>6</v>
      </c>
      <c r="G59" s="219">
        <f t="shared" si="42"/>
        <v>7</v>
      </c>
      <c r="H59" s="125">
        <v>1</v>
      </c>
      <c r="I59" s="31"/>
      <c r="J59" s="126"/>
      <c r="K59" s="126"/>
      <c r="L59" s="126"/>
      <c r="M59" s="126"/>
      <c r="N59" s="126"/>
      <c r="O59" s="127"/>
      <c r="P59" s="11"/>
      <c r="Q59" s="220" t="s">
        <v>240</v>
      </c>
      <c r="R59" s="128">
        <v>26</v>
      </c>
      <c r="S59" s="129">
        <v>14</v>
      </c>
      <c r="T59" s="219">
        <f t="shared" si="43"/>
        <v>12</v>
      </c>
      <c r="U59" s="125">
        <v>2</v>
      </c>
      <c r="V59" s="31"/>
      <c r="W59" s="130"/>
      <c r="X59" s="130"/>
      <c r="Y59" s="130"/>
      <c r="Z59" s="130"/>
      <c r="AA59" s="130"/>
      <c r="AB59" s="131"/>
      <c r="AC59" s="11"/>
      <c r="AD59" s="220" t="s">
        <v>182</v>
      </c>
      <c r="AE59" s="128">
        <v>36</v>
      </c>
      <c r="AF59" s="129">
        <v>23</v>
      </c>
      <c r="AG59" s="219">
        <f t="shared" si="44"/>
        <v>13</v>
      </c>
      <c r="AH59" s="125">
        <v>2</v>
      </c>
      <c r="AI59" s="31"/>
      <c r="AJ59" s="88"/>
      <c r="AK59" s="88"/>
      <c r="AL59" s="88"/>
      <c r="AM59" s="88"/>
      <c r="AN59" s="88"/>
      <c r="AO59" s="89"/>
      <c r="AP59" s="11"/>
      <c r="AQ59" s="220" t="s">
        <v>240</v>
      </c>
      <c r="AR59" s="128">
        <v>50</v>
      </c>
      <c r="AS59" s="129">
        <v>37</v>
      </c>
      <c r="AT59" s="219">
        <f t="shared" si="45"/>
        <v>13</v>
      </c>
      <c r="AU59" s="125">
        <v>3</v>
      </c>
      <c r="AV59" s="31"/>
      <c r="AW59" s="88"/>
      <c r="AX59" s="88"/>
      <c r="AY59" s="88"/>
      <c r="AZ59" s="88"/>
      <c r="BA59" s="88"/>
      <c r="BB59" s="89"/>
      <c r="BC59" s="11"/>
      <c r="BD59" s="220" t="s">
        <v>225</v>
      </c>
      <c r="BE59" s="128">
        <v>54</v>
      </c>
      <c r="BF59" s="129">
        <v>48</v>
      </c>
      <c r="BG59" s="219">
        <f t="shared" si="46"/>
        <v>6</v>
      </c>
      <c r="BH59" s="125">
        <v>4</v>
      </c>
      <c r="BI59" s="288"/>
      <c r="BJ59" s="88"/>
      <c r="BK59" s="88"/>
      <c r="BL59" s="88"/>
      <c r="BM59" s="88"/>
      <c r="BN59" s="88"/>
      <c r="BO59" s="89"/>
      <c r="BP59" s="545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</row>
    <row r="60" spans="1:81" ht="15" customHeight="1">
      <c r="A60" s="6">
        <v>58</v>
      </c>
      <c r="B60" s="220" t="s">
        <v>227</v>
      </c>
      <c r="C60" s="2">
        <v>14</v>
      </c>
      <c r="D60" s="220" t="s">
        <v>225</v>
      </c>
      <c r="E60" s="128">
        <v>13</v>
      </c>
      <c r="F60" s="129">
        <v>6</v>
      </c>
      <c r="G60" s="219">
        <f t="shared" si="42"/>
        <v>7</v>
      </c>
      <c r="H60" s="125">
        <v>1</v>
      </c>
      <c r="I60" s="31"/>
      <c r="J60" s="126"/>
      <c r="K60" s="126"/>
      <c r="L60" s="126"/>
      <c r="M60" s="126"/>
      <c r="N60" s="126"/>
      <c r="O60" s="127"/>
      <c r="P60" s="11"/>
      <c r="Q60" s="220" t="s">
        <v>191</v>
      </c>
      <c r="R60" s="128">
        <v>26</v>
      </c>
      <c r="S60" s="129">
        <v>15</v>
      </c>
      <c r="T60" s="219">
        <f t="shared" si="43"/>
        <v>11</v>
      </c>
      <c r="U60" s="125">
        <v>2</v>
      </c>
      <c r="V60" s="31"/>
      <c r="W60" s="130"/>
      <c r="X60" s="130"/>
      <c r="Y60" s="130"/>
      <c r="Z60" s="130"/>
      <c r="AA60" s="130"/>
      <c r="AB60" s="131"/>
      <c r="AC60" s="11"/>
      <c r="AD60" s="220" t="s">
        <v>218</v>
      </c>
      <c r="AE60" s="128">
        <v>38</v>
      </c>
      <c r="AF60" s="129">
        <v>26</v>
      </c>
      <c r="AG60" s="219">
        <f t="shared" si="44"/>
        <v>12</v>
      </c>
      <c r="AH60" s="125">
        <v>2</v>
      </c>
      <c r="AI60" s="31"/>
      <c r="AJ60" s="88"/>
      <c r="AK60" s="88"/>
      <c r="AL60" s="88"/>
      <c r="AM60" s="88"/>
      <c r="AN60" s="88"/>
      <c r="AO60" s="89"/>
      <c r="AP60" s="11"/>
      <c r="AQ60" s="220" t="s">
        <v>180</v>
      </c>
      <c r="AR60" s="128">
        <v>47</v>
      </c>
      <c r="AS60" s="129">
        <v>35</v>
      </c>
      <c r="AT60" s="219">
        <f t="shared" si="45"/>
        <v>12</v>
      </c>
      <c r="AU60" s="125">
        <v>3</v>
      </c>
      <c r="AV60" s="31"/>
      <c r="AW60" s="88"/>
      <c r="AX60" s="88"/>
      <c r="AY60" s="88"/>
      <c r="AZ60" s="88"/>
      <c r="BA60" s="88"/>
      <c r="BB60" s="89"/>
      <c r="BC60" s="11"/>
      <c r="BD60" s="220" t="s">
        <v>213</v>
      </c>
      <c r="BE60" s="128">
        <v>56</v>
      </c>
      <c r="BF60" s="129">
        <v>51</v>
      </c>
      <c r="BG60" s="219">
        <f t="shared" si="46"/>
        <v>5</v>
      </c>
      <c r="BH60" s="125">
        <v>4</v>
      </c>
      <c r="BI60" s="288"/>
      <c r="BJ60" s="88"/>
      <c r="BK60" s="88"/>
      <c r="BL60" s="88"/>
      <c r="BM60" s="88"/>
      <c r="BN60" s="88"/>
      <c r="BO60" s="89"/>
      <c r="BP60" s="545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</row>
    <row r="61" spans="1:81" ht="15" customHeight="1">
      <c r="A61" s="6">
        <v>59</v>
      </c>
      <c r="B61" s="220" t="s">
        <v>228</v>
      </c>
      <c r="C61" s="2">
        <v>15</v>
      </c>
      <c r="D61" s="220" t="s">
        <v>178</v>
      </c>
      <c r="E61" s="128">
        <v>13</v>
      </c>
      <c r="F61" s="129">
        <v>7</v>
      </c>
      <c r="G61" s="219">
        <f t="shared" si="42"/>
        <v>6</v>
      </c>
      <c r="H61" s="125">
        <v>1</v>
      </c>
      <c r="I61" s="31"/>
      <c r="J61" s="126"/>
      <c r="K61" s="126"/>
      <c r="L61" s="126"/>
      <c r="M61" s="126"/>
      <c r="N61" s="126"/>
      <c r="O61" s="127"/>
      <c r="P61" s="11"/>
      <c r="Q61" s="220" t="s">
        <v>204</v>
      </c>
      <c r="R61" s="128">
        <v>26</v>
      </c>
      <c r="S61" s="129">
        <v>16</v>
      </c>
      <c r="T61" s="219">
        <f t="shared" si="43"/>
        <v>10</v>
      </c>
      <c r="U61" s="125">
        <v>2</v>
      </c>
      <c r="V61" s="31"/>
      <c r="W61" s="130"/>
      <c r="X61" s="130"/>
      <c r="Y61" s="130"/>
      <c r="Z61" s="130"/>
      <c r="AA61" s="130"/>
      <c r="AB61" s="131"/>
      <c r="AC61" s="11"/>
      <c r="AD61" s="220" t="s">
        <v>190</v>
      </c>
      <c r="AE61" s="128">
        <v>33</v>
      </c>
      <c r="AF61" s="129">
        <v>21</v>
      </c>
      <c r="AG61" s="219">
        <f t="shared" si="44"/>
        <v>12</v>
      </c>
      <c r="AH61" s="125">
        <v>2</v>
      </c>
      <c r="AI61" s="31"/>
      <c r="AJ61" s="88"/>
      <c r="AK61" s="88"/>
      <c r="AL61" s="88"/>
      <c r="AM61" s="88"/>
      <c r="AN61" s="88"/>
      <c r="AO61" s="89"/>
      <c r="AP61" s="11"/>
      <c r="AQ61" s="220" t="s">
        <v>191</v>
      </c>
      <c r="AR61" s="128">
        <v>49</v>
      </c>
      <c r="AS61" s="129">
        <v>39</v>
      </c>
      <c r="AT61" s="219">
        <f t="shared" si="45"/>
        <v>10</v>
      </c>
      <c r="AU61" s="125">
        <v>3</v>
      </c>
      <c r="AV61" s="31"/>
      <c r="AW61" s="88"/>
      <c r="AX61" s="88"/>
      <c r="AY61" s="88"/>
      <c r="AZ61" s="88"/>
      <c r="BA61" s="88"/>
      <c r="BB61" s="89"/>
      <c r="BC61" s="11"/>
      <c r="BD61" s="220" t="s">
        <v>71</v>
      </c>
      <c r="BE61" s="128">
        <v>60</v>
      </c>
      <c r="BF61" s="129">
        <v>39</v>
      </c>
      <c r="BG61" s="219">
        <f t="shared" si="46"/>
        <v>21</v>
      </c>
      <c r="BH61" s="125">
        <v>3</v>
      </c>
      <c r="BI61" s="288"/>
      <c r="BJ61" s="88"/>
      <c r="BK61" s="88"/>
      <c r="BL61" s="88"/>
      <c r="BM61" s="88"/>
      <c r="BN61" s="88"/>
      <c r="BO61" s="89"/>
      <c r="BP61" s="545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</row>
    <row r="62" spans="1:81" ht="15" customHeight="1">
      <c r="A62" s="6">
        <v>60</v>
      </c>
      <c r="B62" s="220" t="s">
        <v>229</v>
      </c>
      <c r="C62" s="2">
        <v>16</v>
      </c>
      <c r="D62" s="220" t="s">
        <v>191</v>
      </c>
      <c r="E62" s="128">
        <v>13</v>
      </c>
      <c r="F62" s="129">
        <v>7</v>
      </c>
      <c r="G62" s="219">
        <f t="shared" si="42"/>
        <v>6</v>
      </c>
      <c r="H62" s="125">
        <v>1</v>
      </c>
      <c r="I62" s="31"/>
      <c r="J62" s="126"/>
      <c r="K62" s="126"/>
      <c r="L62" s="126"/>
      <c r="M62" s="126"/>
      <c r="N62" s="126"/>
      <c r="O62" s="127"/>
      <c r="P62" s="11"/>
      <c r="Q62" s="220" t="s">
        <v>29</v>
      </c>
      <c r="R62" s="128">
        <v>26</v>
      </c>
      <c r="S62" s="129">
        <v>17</v>
      </c>
      <c r="T62" s="219">
        <f t="shared" si="43"/>
        <v>9</v>
      </c>
      <c r="U62" s="125">
        <v>2</v>
      </c>
      <c r="V62" s="31"/>
      <c r="W62" s="130"/>
      <c r="X62" s="130"/>
      <c r="Y62" s="130"/>
      <c r="Z62" s="130"/>
      <c r="AA62" s="130"/>
      <c r="AB62" s="131"/>
      <c r="AC62" s="11"/>
      <c r="AD62" s="220" t="s">
        <v>205</v>
      </c>
      <c r="AE62" s="128">
        <v>35</v>
      </c>
      <c r="AF62" s="129">
        <v>25</v>
      </c>
      <c r="AG62" s="219">
        <f t="shared" si="44"/>
        <v>10</v>
      </c>
      <c r="AH62" s="125">
        <v>2</v>
      </c>
      <c r="AI62" s="31"/>
      <c r="AJ62" s="88"/>
      <c r="AK62" s="88"/>
      <c r="AL62" s="88"/>
      <c r="AM62" s="88"/>
      <c r="AN62" s="88"/>
      <c r="AO62" s="89"/>
      <c r="AP62" s="11"/>
      <c r="AQ62" s="220" t="s">
        <v>231</v>
      </c>
      <c r="AR62" s="128">
        <v>51</v>
      </c>
      <c r="AS62" s="129">
        <v>41</v>
      </c>
      <c r="AT62" s="219">
        <f t="shared" si="45"/>
        <v>10</v>
      </c>
      <c r="AU62" s="125">
        <v>3</v>
      </c>
      <c r="AV62" s="31"/>
      <c r="AW62" s="88"/>
      <c r="AX62" s="88"/>
      <c r="AY62" s="88"/>
      <c r="AZ62" s="88"/>
      <c r="BA62" s="88"/>
      <c r="BB62" s="89"/>
      <c r="BC62" s="11"/>
      <c r="BD62" s="220" t="s">
        <v>184</v>
      </c>
      <c r="BE62" s="128">
        <v>56</v>
      </c>
      <c r="BF62" s="129">
        <v>37</v>
      </c>
      <c r="BG62" s="219">
        <f t="shared" si="46"/>
        <v>19</v>
      </c>
      <c r="BH62" s="125">
        <v>3</v>
      </c>
      <c r="BI62" s="288"/>
      <c r="BJ62" s="88"/>
      <c r="BK62" s="88"/>
      <c r="BL62" s="88"/>
      <c r="BM62" s="88"/>
      <c r="BN62" s="88"/>
      <c r="BO62" s="89"/>
      <c r="BP62" s="545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</row>
    <row r="63" spans="1:81" ht="15" customHeight="1">
      <c r="A63" s="6">
        <v>61</v>
      </c>
      <c r="B63" s="220" t="s">
        <v>230</v>
      </c>
      <c r="C63" s="2">
        <v>17</v>
      </c>
      <c r="D63" s="220" t="s">
        <v>197</v>
      </c>
      <c r="E63" s="128">
        <v>13</v>
      </c>
      <c r="F63" s="129">
        <v>7</v>
      </c>
      <c r="G63" s="219">
        <f t="shared" si="42"/>
        <v>6</v>
      </c>
      <c r="H63" s="125">
        <v>1</v>
      </c>
      <c r="I63" s="31"/>
      <c r="J63" s="126"/>
      <c r="K63" s="126"/>
      <c r="L63" s="126"/>
      <c r="M63" s="126"/>
      <c r="N63" s="126"/>
      <c r="O63" s="127"/>
      <c r="P63" s="11"/>
      <c r="Q63" s="220" t="s">
        <v>223</v>
      </c>
      <c r="R63" s="128">
        <v>26</v>
      </c>
      <c r="S63" s="129">
        <v>18</v>
      </c>
      <c r="T63" s="219">
        <f t="shared" si="43"/>
        <v>8</v>
      </c>
      <c r="U63" s="125">
        <v>2</v>
      </c>
      <c r="V63" s="31"/>
      <c r="W63" s="130"/>
      <c r="X63" s="130"/>
      <c r="Y63" s="130"/>
      <c r="Z63" s="130"/>
      <c r="AA63" s="130"/>
      <c r="AB63" s="131"/>
      <c r="AC63" s="11"/>
      <c r="AD63" s="220" t="s">
        <v>49</v>
      </c>
      <c r="AE63" s="128">
        <v>37</v>
      </c>
      <c r="AF63" s="129">
        <v>27</v>
      </c>
      <c r="AG63" s="219">
        <f t="shared" si="44"/>
        <v>10</v>
      </c>
      <c r="AH63" s="125">
        <v>2</v>
      </c>
      <c r="AI63" s="31"/>
      <c r="AJ63" s="88"/>
      <c r="AK63" s="88"/>
      <c r="AL63" s="88"/>
      <c r="AM63" s="88"/>
      <c r="AN63" s="88"/>
      <c r="AO63" s="89"/>
      <c r="AP63" s="11"/>
      <c r="AQ63" s="220" t="s">
        <v>227</v>
      </c>
      <c r="AR63" s="128">
        <v>46</v>
      </c>
      <c r="AS63" s="129">
        <v>39</v>
      </c>
      <c r="AT63" s="219">
        <f t="shared" si="45"/>
        <v>7</v>
      </c>
      <c r="AU63" s="125">
        <v>3</v>
      </c>
      <c r="AV63" s="31"/>
      <c r="AW63" s="88"/>
      <c r="AX63" s="88"/>
      <c r="AY63" s="88"/>
      <c r="AZ63" s="88"/>
      <c r="BA63" s="88"/>
      <c r="BB63" s="89"/>
      <c r="BC63" s="11"/>
      <c r="BD63" s="220" t="s">
        <v>178</v>
      </c>
      <c r="BE63" s="128">
        <v>59</v>
      </c>
      <c r="BF63" s="129">
        <v>40</v>
      </c>
      <c r="BG63" s="219">
        <f t="shared" si="46"/>
        <v>19</v>
      </c>
      <c r="BH63" s="125">
        <v>3</v>
      </c>
      <c r="BI63" s="288"/>
      <c r="BJ63" s="88"/>
      <c r="BK63" s="88"/>
      <c r="BL63" s="88"/>
      <c r="BM63" s="88"/>
      <c r="BN63" s="88"/>
      <c r="BO63" s="89"/>
      <c r="BP63" s="545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</row>
    <row r="64" spans="1:81" ht="15.75">
      <c r="A64" s="6">
        <v>62</v>
      </c>
      <c r="B64" s="220" t="s">
        <v>231</v>
      </c>
      <c r="C64" s="2">
        <v>18</v>
      </c>
      <c r="D64" s="220" t="s">
        <v>227</v>
      </c>
      <c r="E64" s="128">
        <v>13</v>
      </c>
      <c r="F64" s="129">
        <v>7</v>
      </c>
      <c r="G64" s="219">
        <f t="shared" si="42"/>
        <v>6</v>
      </c>
      <c r="H64" s="125">
        <v>1</v>
      </c>
      <c r="I64" s="31"/>
      <c r="J64" s="126"/>
      <c r="K64" s="126"/>
      <c r="L64" s="126"/>
      <c r="M64" s="126"/>
      <c r="N64" s="126"/>
      <c r="O64" s="127"/>
      <c r="P64" s="11"/>
      <c r="Q64" s="220" t="s">
        <v>213</v>
      </c>
      <c r="R64" s="128">
        <v>26</v>
      </c>
      <c r="S64" s="129">
        <v>20</v>
      </c>
      <c r="T64" s="219">
        <f t="shared" si="43"/>
        <v>6</v>
      </c>
      <c r="U64" s="125">
        <v>2</v>
      </c>
      <c r="V64" s="31"/>
      <c r="W64" s="130"/>
      <c r="X64" s="130"/>
      <c r="Y64" s="130"/>
      <c r="Z64" s="130"/>
      <c r="AA64" s="130"/>
      <c r="AB64" s="131"/>
      <c r="AC64" s="11"/>
      <c r="AD64" s="220" t="s">
        <v>240</v>
      </c>
      <c r="AE64" s="128">
        <v>37</v>
      </c>
      <c r="AF64" s="129">
        <v>27</v>
      </c>
      <c r="AG64" s="219">
        <f t="shared" si="44"/>
        <v>10</v>
      </c>
      <c r="AH64" s="125">
        <v>2</v>
      </c>
      <c r="AI64" s="31"/>
      <c r="AJ64" s="88"/>
      <c r="AK64" s="88"/>
      <c r="AL64" s="88"/>
      <c r="AM64" s="88"/>
      <c r="AN64" s="88"/>
      <c r="AO64" s="89"/>
      <c r="AP64" s="11"/>
      <c r="AQ64" s="220" t="s">
        <v>237</v>
      </c>
      <c r="AR64" s="128">
        <v>50</v>
      </c>
      <c r="AS64" s="129">
        <v>45</v>
      </c>
      <c r="AT64" s="219">
        <f t="shared" si="45"/>
        <v>5</v>
      </c>
      <c r="AU64" s="125">
        <v>3</v>
      </c>
      <c r="AV64" s="31"/>
      <c r="AW64" s="88"/>
      <c r="AX64" s="88"/>
      <c r="AY64" s="88"/>
      <c r="AZ64" s="88"/>
      <c r="BA64" s="88"/>
      <c r="BB64" s="89"/>
      <c r="BC64" s="11"/>
      <c r="BD64" s="220" t="s">
        <v>218</v>
      </c>
      <c r="BE64" s="128">
        <v>58</v>
      </c>
      <c r="BF64" s="129">
        <v>41</v>
      </c>
      <c r="BG64" s="219">
        <f t="shared" si="46"/>
        <v>17</v>
      </c>
      <c r="BH64" s="125">
        <v>3</v>
      </c>
      <c r="BI64" s="288"/>
      <c r="BJ64" s="88"/>
      <c r="BK64" s="88"/>
      <c r="BL64" s="88"/>
      <c r="BM64" s="88"/>
      <c r="BN64" s="88"/>
      <c r="BO64" s="89"/>
      <c r="BP64" s="545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</row>
    <row r="65" spans="1:81" ht="15.75">
      <c r="A65" s="6">
        <v>63</v>
      </c>
      <c r="B65" s="220" t="s">
        <v>232</v>
      </c>
      <c r="C65" s="2">
        <v>19</v>
      </c>
      <c r="D65" s="220" t="s">
        <v>229</v>
      </c>
      <c r="E65" s="128">
        <v>13</v>
      </c>
      <c r="F65" s="129">
        <v>7</v>
      </c>
      <c r="G65" s="219">
        <f t="shared" si="42"/>
        <v>6</v>
      </c>
      <c r="H65" s="125">
        <v>1</v>
      </c>
      <c r="I65" s="31"/>
      <c r="J65" s="126"/>
      <c r="K65" s="126"/>
      <c r="L65" s="126"/>
      <c r="M65" s="126"/>
      <c r="N65" s="126"/>
      <c r="O65" s="127"/>
      <c r="P65" s="11"/>
      <c r="Q65" s="220" t="s">
        <v>235</v>
      </c>
      <c r="R65" s="128">
        <v>26</v>
      </c>
      <c r="S65" s="129">
        <v>21</v>
      </c>
      <c r="T65" s="219">
        <f t="shared" si="43"/>
        <v>5</v>
      </c>
      <c r="U65" s="125">
        <v>2</v>
      </c>
      <c r="V65" s="31"/>
      <c r="W65" s="130"/>
      <c r="X65" s="130"/>
      <c r="Y65" s="130"/>
      <c r="Z65" s="130"/>
      <c r="AA65" s="130"/>
      <c r="AB65" s="131"/>
      <c r="AC65" s="11"/>
      <c r="AD65" s="220" t="s">
        <v>220</v>
      </c>
      <c r="AE65" s="128">
        <v>36</v>
      </c>
      <c r="AF65" s="129">
        <v>27</v>
      </c>
      <c r="AG65" s="219">
        <f t="shared" si="44"/>
        <v>9</v>
      </c>
      <c r="AH65" s="125">
        <v>2</v>
      </c>
      <c r="AI65" s="31"/>
      <c r="AJ65" s="88"/>
      <c r="AK65" s="88"/>
      <c r="AL65" s="88"/>
      <c r="AM65" s="88"/>
      <c r="AN65" s="88"/>
      <c r="AO65" s="89"/>
      <c r="AP65" s="11"/>
      <c r="AQ65" s="220" t="s">
        <v>213</v>
      </c>
      <c r="AR65" s="128">
        <v>43</v>
      </c>
      <c r="AS65" s="129">
        <v>39</v>
      </c>
      <c r="AT65" s="219">
        <f t="shared" si="45"/>
        <v>4</v>
      </c>
      <c r="AU65" s="125">
        <v>3</v>
      </c>
      <c r="AV65" s="31"/>
      <c r="AW65" s="88"/>
      <c r="AX65" s="88"/>
      <c r="AY65" s="88"/>
      <c r="AZ65" s="88"/>
      <c r="BA65" s="88"/>
      <c r="BB65" s="89"/>
      <c r="BC65" s="11"/>
      <c r="BD65" s="220" t="s">
        <v>187</v>
      </c>
      <c r="BE65" s="128">
        <v>53</v>
      </c>
      <c r="BF65" s="129">
        <v>36</v>
      </c>
      <c r="BG65" s="219">
        <f t="shared" si="46"/>
        <v>17</v>
      </c>
      <c r="BH65" s="125">
        <v>3</v>
      </c>
      <c r="BI65" s="288"/>
      <c r="BJ65" s="88"/>
      <c r="BK65" s="88"/>
      <c r="BL65" s="88"/>
      <c r="BM65" s="88"/>
      <c r="BN65" s="88"/>
      <c r="BO65" s="89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</row>
    <row r="66" spans="1:81" ht="15.75">
      <c r="A66" s="6">
        <v>64</v>
      </c>
      <c r="B66" s="220" t="s">
        <v>233</v>
      </c>
      <c r="C66" s="2">
        <v>20</v>
      </c>
      <c r="D66" s="220" t="s">
        <v>76</v>
      </c>
      <c r="E66" s="128">
        <v>13</v>
      </c>
      <c r="F66" s="129">
        <v>8</v>
      </c>
      <c r="G66" s="219">
        <f t="shared" si="42"/>
        <v>5</v>
      </c>
      <c r="H66" s="125">
        <v>1</v>
      </c>
      <c r="I66" s="31"/>
      <c r="J66" s="126"/>
      <c r="K66" s="126"/>
      <c r="L66" s="126"/>
      <c r="M66" s="126"/>
      <c r="N66" s="126"/>
      <c r="O66" s="127"/>
      <c r="P66" s="11"/>
      <c r="Q66" s="220" t="s">
        <v>192</v>
      </c>
      <c r="R66" s="128">
        <v>25</v>
      </c>
      <c r="S66" s="129">
        <v>13</v>
      </c>
      <c r="T66" s="219">
        <f t="shared" si="43"/>
        <v>12</v>
      </c>
      <c r="U66" s="125">
        <v>1</v>
      </c>
      <c r="V66" s="31"/>
      <c r="W66" s="130"/>
      <c r="X66" s="130"/>
      <c r="Y66" s="130"/>
      <c r="Z66" s="130"/>
      <c r="AA66" s="130"/>
      <c r="AB66" s="131"/>
      <c r="AC66" s="11"/>
      <c r="AD66" s="220" t="s">
        <v>202</v>
      </c>
      <c r="AE66" s="128">
        <v>28</v>
      </c>
      <c r="AF66" s="129">
        <v>21</v>
      </c>
      <c r="AG66" s="219">
        <f t="shared" si="44"/>
        <v>7</v>
      </c>
      <c r="AH66" s="125">
        <v>2</v>
      </c>
      <c r="AI66" s="31"/>
      <c r="AJ66" s="88"/>
      <c r="AK66" s="88"/>
      <c r="AL66" s="88"/>
      <c r="AM66" s="88"/>
      <c r="AN66" s="88"/>
      <c r="AO66" s="89"/>
      <c r="AP66" s="11"/>
      <c r="AQ66" s="220" t="s">
        <v>201</v>
      </c>
      <c r="AR66" s="128">
        <v>45</v>
      </c>
      <c r="AS66" s="129">
        <v>41</v>
      </c>
      <c r="AT66" s="219">
        <f t="shared" si="45"/>
        <v>4</v>
      </c>
      <c r="AU66" s="125">
        <v>3</v>
      </c>
      <c r="AV66" s="31"/>
      <c r="AW66" s="88"/>
      <c r="AX66" s="88"/>
      <c r="AY66" s="88"/>
      <c r="AZ66" s="88"/>
      <c r="BA66" s="88"/>
      <c r="BB66" s="89"/>
      <c r="BC66" s="11"/>
      <c r="BD66" s="220" t="s">
        <v>195</v>
      </c>
      <c r="BE66" s="128">
        <v>54</v>
      </c>
      <c r="BF66" s="129">
        <v>38</v>
      </c>
      <c r="BG66" s="219">
        <f t="shared" si="46"/>
        <v>16</v>
      </c>
      <c r="BH66" s="125">
        <v>3</v>
      </c>
      <c r="BI66" s="288"/>
      <c r="BJ66" s="88"/>
      <c r="BK66" s="88"/>
      <c r="BL66" s="88"/>
      <c r="BM66" s="88"/>
      <c r="BN66" s="88"/>
      <c r="BO66" s="89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</row>
    <row r="67" spans="1:81" ht="15.75">
      <c r="A67" s="6">
        <v>65</v>
      </c>
      <c r="B67" s="220" t="s">
        <v>234</v>
      </c>
      <c r="C67" s="2">
        <v>21</v>
      </c>
      <c r="D67" s="220" t="s">
        <v>70</v>
      </c>
      <c r="E67" s="128">
        <v>13</v>
      </c>
      <c r="F67" s="129">
        <v>8</v>
      </c>
      <c r="G67" s="219">
        <f t="shared" si="42"/>
        <v>5</v>
      </c>
      <c r="H67" s="125">
        <v>1</v>
      </c>
      <c r="I67" s="31"/>
      <c r="J67" s="126"/>
      <c r="K67" s="126"/>
      <c r="L67" s="126"/>
      <c r="M67" s="126"/>
      <c r="N67" s="126"/>
      <c r="O67" s="127"/>
      <c r="P67" s="11"/>
      <c r="Q67" s="220" t="s">
        <v>218</v>
      </c>
      <c r="R67" s="128">
        <v>25</v>
      </c>
      <c r="S67" s="129">
        <v>16</v>
      </c>
      <c r="T67" s="219">
        <f t="shared" si="43"/>
        <v>9</v>
      </c>
      <c r="U67" s="125">
        <v>1</v>
      </c>
      <c r="V67" s="31"/>
      <c r="W67" s="130"/>
      <c r="X67" s="130"/>
      <c r="Y67" s="130"/>
      <c r="Z67" s="130"/>
      <c r="AA67" s="130"/>
      <c r="AB67" s="131"/>
      <c r="AC67" s="11"/>
      <c r="AD67" s="220" t="s">
        <v>195</v>
      </c>
      <c r="AE67" s="128">
        <v>32</v>
      </c>
      <c r="AF67" s="129">
        <v>25</v>
      </c>
      <c r="AG67" s="219">
        <f t="shared" si="44"/>
        <v>7</v>
      </c>
      <c r="AH67" s="125">
        <v>2</v>
      </c>
      <c r="AI67" s="31"/>
      <c r="AJ67" s="88"/>
      <c r="AK67" s="88"/>
      <c r="AL67" s="88"/>
      <c r="AM67" s="88"/>
      <c r="AN67" s="88"/>
      <c r="AO67" s="89"/>
      <c r="AP67" s="11"/>
      <c r="AQ67" s="220" t="s">
        <v>223</v>
      </c>
      <c r="AR67" s="128">
        <v>45</v>
      </c>
      <c r="AS67" s="129">
        <v>41</v>
      </c>
      <c r="AT67" s="219">
        <f t="shared" si="45"/>
        <v>4</v>
      </c>
      <c r="AU67" s="125">
        <v>3</v>
      </c>
      <c r="AV67" s="31"/>
      <c r="AW67" s="88"/>
      <c r="AX67" s="88"/>
      <c r="AY67" s="88"/>
      <c r="AZ67" s="88"/>
      <c r="BA67" s="88"/>
      <c r="BB67" s="89"/>
      <c r="BC67" s="11"/>
      <c r="BD67" s="220" t="s">
        <v>49</v>
      </c>
      <c r="BE67" s="128">
        <v>60</v>
      </c>
      <c r="BF67" s="129">
        <v>45</v>
      </c>
      <c r="BG67" s="219">
        <f t="shared" si="46"/>
        <v>15</v>
      </c>
      <c r="BH67" s="125">
        <v>3</v>
      </c>
      <c r="BI67" s="288"/>
      <c r="BJ67" s="88"/>
      <c r="BK67" s="88"/>
      <c r="BL67" s="88"/>
      <c r="BM67" s="88"/>
      <c r="BN67" s="88"/>
      <c r="BO67" s="89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</row>
    <row r="68" spans="1:81" ht="15.75">
      <c r="A68" s="6">
        <v>66</v>
      </c>
      <c r="B68" s="220" t="s">
        <v>235</v>
      </c>
      <c r="C68" s="2">
        <v>22</v>
      </c>
      <c r="D68" s="220" t="s">
        <v>207</v>
      </c>
      <c r="E68" s="128">
        <v>13</v>
      </c>
      <c r="F68" s="129">
        <v>8</v>
      </c>
      <c r="G68" s="219">
        <f t="shared" si="42"/>
        <v>5</v>
      </c>
      <c r="H68" s="125">
        <v>1</v>
      </c>
      <c r="I68" s="31"/>
      <c r="J68" s="126"/>
      <c r="K68" s="126"/>
      <c r="L68" s="126"/>
      <c r="M68" s="126"/>
      <c r="N68" s="126"/>
      <c r="O68" s="127"/>
      <c r="P68" s="11"/>
      <c r="Q68" s="220" t="s">
        <v>184</v>
      </c>
      <c r="R68" s="128">
        <v>20</v>
      </c>
      <c r="S68" s="129">
        <v>14</v>
      </c>
      <c r="T68" s="219">
        <f t="shared" si="43"/>
        <v>6</v>
      </c>
      <c r="U68" s="125">
        <v>1</v>
      </c>
      <c r="V68" s="31"/>
      <c r="W68" s="130"/>
      <c r="X68" s="130"/>
      <c r="Y68" s="130"/>
      <c r="Z68" s="130"/>
      <c r="AA68" s="130"/>
      <c r="AB68" s="131"/>
      <c r="AC68" s="11"/>
      <c r="AD68" s="220" t="s">
        <v>231</v>
      </c>
      <c r="AE68" s="128">
        <v>38</v>
      </c>
      <c r="AF68" s="129">
        <v>32</v>
      </c>
      <c r="AG68" s="219">
        <f t="shared" si="44"/>
        <v>6</v>
      </c>
      <c r="AH68" s="125">
        <v>2</v>
      </c>
      <c r="AI68" s="31"/>
      <c r="AJ68" s="88"/>
      <c r="AK68" s="88"/>
      <c r="AL68" s="88"/>
      <c r="AM68" s="88"/>
      <c r="AN68" s="88"/>
      <c r="AO68" s="89"/>
      <c r="AP68" s="11"/>
      <c r="AQ68" s="220" t="s">
        <v>225</v>
      </c>
      <c r="AR68" s="128">
        <v>41</v>
      </c>
      <c r="AS68" s="129">
        <v>38</v>
      </c>
      <c r="AT68" s="219">
        <f t="shared" si="45"/>
        <v>3</v>
      </c>
      <c r="AU68" s="125">
        <v>3</v>
      </c>
      <c r="AV68" s="31"/>
      <c r="AW68" s="88"/>
      <c r="AX68" s="88"/>
      <c r="AY68" s="88"/>
      <c r="AZ68" s="88"/>
      <c r="BA68" s="88"/>
      <c r="BB68" s="89"/>
      <c r="BC68" s="11"/>
      <c r="BD68" s="220" t="s">
        <v>220</v>
      </c>
      <c r="BE68" s="128">
        <v>61</v>
      </c>
      <c r="BF68" s="129">
        <v>48</v>
      </c>
      <c r="BG68" s="219">
        <f t="shared" si="46"/>
        <v>13</v>
      </c>
      <c r="BH68" s="125">
        <v>3</v>
      </c>
      <c r="BI68" s="288"/>
      <c r="BJ68" s="88"/>
      <c r="BK68" s="88"/>
      <c r="BL68" s="88"/>
      <c r="BM68" s="88"/>
      <c r="BN68" s="88"/>
      <c r="BO68" s="89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</row>
    <row r="69" spans="1:81" ht="15.75">
      <c r="A69" s="6">
        <v>67</v>
      </c>
      <c r="B69" s="220" t="s">
        <v>71</v>
      </c>
      <c r="C69" s="2">
        <v>23</v>
      </c>
      <c r="D69" s="220" t="s">
        <v>213</v>
      </c>
      <c r="E69" s="128">
        <v>13</v>
      </c>
      <c r="F69" s="129">
        <v>8</v>
      </c>
      <c r="G69" s="219">
        <f t="shared" si="42"/>
        <v>5</v>
      </c>
      <c r="H69" s="125">
        <v>1</v>
      </c>
      <c r="I69" s="31"/>
      <c r="J69" s="126"/>
      <c r="K69" s="126"/>
      <c r="L69" s="126"/>
      <c r="M69" s="126"/>
      <c r="N69" s="126"/>
      <c r="O69" s="127"/>
      <c r="P69" s="11"/>
      <c r="Q69" s="220" t="s">
        <v>200</v>
      </c>
      <c r="R69" s="128">
        <v>23</v>
      </c>
      <c r="S69" s="129">
        <v>17</v>
      </c>
      <c r="T69" s="219">
        <f t="shared" si="43"/>
        <v>6</v>
      </c>
      <c r="U69" s="125">
        <v>1</v>
      </c>
      <c r="V69" s="31"/>
      <c r="W69" s="130"/>
      <c r="X69" s="130"/>
      <c r="Y69" s="130"/>
      <c r="Z69" s="130"/>
      <c r="AA69" s="130"/>
      <c r="AB69" s="131"/>
      <c r="AC69" s="11"/>
      <c r="AD69" s="220" t="s">
        <v>215</v>
      </c>
      <c r="AE69" s="128">
        <v>35</v>
      </c>
      <c r="AF69" s="129">
        <v>29</v>
      </c>
      <c r="AG69" s="219">
        <f t="shared" si="44"/>
        <v>6</v>
      </c>
      <c r="AH69" s="125">
        <v>2</v>
      </c>
      <c r="AI69" s="31"/>
      <c r="AJ69" s="88"/>
      <c r="AK69" s="88"/>
      <c r="AL69" s="88"/>
      <c r="AM69" s="88"/>
      <c r="AN69" s="88"/>
      <c r="AO69" s="89"/>
      <c r="AP69" s="11"/>
      <c r="AQ69" s="220" t="s">
        <v>204</v>
      </c>
      <c r="AR69" s="128">
        <v>39</v>
      </c>
      <c r="AS69" s="129">
        <v>37</v>
      </c>
      <c r="AT69" s="219">
        <f t="shared" si="45"/>
        <v>2</v>
      </c>
      <c r="AU69" s="125">
        <v>3</v>
      </c>
      <c r="AV69" s="31"/>
      <c r="AW69" s="381"/>
      <c r="AX69" s="381"/>
      <c r="AY69" s="381"/>
      <c r="AZ69" s="381"/>
      <c r="BA69" s="381"/>
      <c r="BB69" s="89"/>
      <c r="BC69" s="11"/>
      <c r="BD69" s="220" t="s">
        <v>245</v>
      </c>
      <c r="BE69" s="128">
        <v>47</v>
      </c>
      <c r="BF69" s="129">
        <v>36</v>
      </c>
      <c r="BG69" s="219">
        <f t="shared" si="46"/>
        <v>11</v>
      </c>
      <c r="BH69" s="125">
        <v>3</v>
      </c>
      <c r="BI69" s="288"/>
      <c r="BJ69" s="88"/>
      <c r="BK69" s="88"/>
      <c r="BL69" s="88"/>
      <c r="BM69" s="88"/>
      <c r="BN69" s="88"/>
      <c r="BO69" s="89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</row>
    <row r="70" spans="1:81" ht="15.75">
      <c r="A70" s="6">
        <v>68</v>
      </c>
      <c r="B70" s="220" t="s">
        <v>236</v>
      </c>
      <c r="C70" s="2">
        <v>24</v>
      </c>
      <c r="D70" s="220" t="s">
        <v>231</v>
      </c>
      <c r="E70" s="128">
        <v>13</v>
      </c>
      <c r="F70" s="129">
        <v>8</v>
      </c>
      <c r="G70" s="219">
        <f t="shared" si="42"/>
        <v>5</v>
      </c>
      <c r="H70" s="125">
        <v>1</v>
      </c>
      <c r="I70" s="31"/>
      <c r="J70" s="126"/>
      <c r="K70" s="126"/>
      <c r="L70" s="126"/>
      <c r="M70" s="126"/>
      <c r="N70" s="126"/>
      <c r="O70" s="127"/>
      <c r="P70" s="11"/>
      <c r="Q70" s="220" t="s">
        <v>95</v>
      </c>
      <c r="R70" s="128">
        <v>22</v>
      </c>
      <c r="S70" s="129">
        <v>17</v>
      </c>
      <c r="T70" s="219">
        <f t="shared" si="43"/>
        <v>5</v>
      </c>
      <c r="U70" s="125">
        <v>1</v>
      </c>
      <c r="V70" s="31"/>
      <c r="W70" s="130"/>
      <c r="X70" s="130"/>
      <c r="Y70" s="130"/>
      <c r="Z70" s="130"/>
      <c r="AA70" s="130"/>
      <c r="AB70" s="131"/>
      <c r="AC70" s="11"/>
      <c r="AD70" s="220" t="s">
        <v>226</v>
      </c>
      <c r="AE70" s="128">
        <v>33</v>
      </c>
      <c r="AF70" s="129">
        <v>27</v>
      </c>
      <c r="AG70" s="219">
        <f t="shared" si="44"/>
        <v>6</v>
      </c>
      <c r="AH70" s="125">
        <v>2</v>
      </c>
      <c r="AI70" s="31"/>
      <c r="AJ70" s="88"/>
      <c r="AK70" s="88"/>
      <c r="AL70" s="88"/>
      <c r="AM70" s="88"/>
      <c r="AN70" s="88"/>
      <c r="AO70" s="89"/>
      <c r="AP70" s="11"/>
      <c r="AQ70" s="220" t="s">
        <v>184</v>
      </c>
      <c r="AR70" s="128">
        <v>43</v>
      </c>
      <c r="AS70" s="129">
        <v>27</v>
      </c>
      <c r="AT70" s="219">
        <f>SUM(AR70-AS70)</f>
        <v>16</v>
      </c>
      <c r="AU70" s="125">
        <v>2</v>
      </c>
      <c r="AV70" s="373"/>
      <c r="AW70" s="383"/>
      <c r="AX70" s="384"/>
      <c r="AY70" s="384"/>
      <c r="AZ70" s="384"/>
      <c r="BA70" s="384"/>
      <c r="BB70" s="89"/>
      <c r="BC70" s="11"/>
      <c r="BD70" s="220" t="s">
        <v>230</v>
      </c>
      <c r="BE70" s="128">
        <v>57</v>
      </c>
      <c r="BF70" s="129">
        <v>46</v>
      </c>
      <c r="BG70" s="219">
        <f t="shared" si="46"/>
        <v>11</v>
      </c>
      <c r="BH70" s="125">
        <v>3</v>
      </c>
      <c r="BI70" s="288"/>
      <c r="BJ70" s="88"/>
      <c r="BK70" s="88"/>
      <c r="BL70" s="88"/>
      <c r="BM70" s="88"/>
      <c r="BN70" s="88"/>
      <c r="BO70" s="89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</row>
    <row r="71" spans="1:81" ht="15.75">
      <c r="A71" s="6">
        <v>69</v>
      </c>
      <c r="B71" s="220" t="s">
        <v>237</v>
      </c>
      <c r="C71" s="2">
        <v>25</v>
      </c>
      <c r="D71" s="220" t="s">
        <v>215</v>
      </c>
      <c r="E71" s="128">
        <v>13</v>
      </c>
      <c r="F71" s="129">
        <v>9</v>
      </c>
      <c r="G71" s="219">
        <f t="shared" si="42"/>
        <v>4</v>
      </c>
      <c r="H71" s="125">
        <v>1</v>
      </c>
      <c r="I71" s="31"/>
      <c r="J71" s="126"/>
      <c r="K71" s="126"/>
      <c r="L71" s="126"/>
      <c r="M71" s="126"/>
      <c r="N71" s="126"/>
      <c r="O71" s="127"/>
      <c r="P71" s="11"/>
      <c r="Q71" s="220" t="s">
        <v>231</v>
      </c>
      <c r="R71" s="128">
        <v>25</v>
      </c>
      <c r="S71" s="129">
        <v>21</v>
      </c>
      <c r="T71" s="219">
        <f t="shared" si="43"/>
        <v>4</v>
      </c>
      <c r="U71" s="125">
        <v>1</v>
      </c>
      <c r="V71" s="31"/>
      <c r="W71" s="130"/>
      <c r="X71" s="130"/>
      <c r="Y71" s="130"/>
      <c r="Z71" s="130"/>
      <c r="AA71" s="130"/>
      <c r="AB71" s="131"/>
      <c r="AC71" s="11"/>
      <c r="AD71" s="220" t="s">
        <v>232</v>
      </c>
      <c r="AE71" s="128">
        <v>30</v>
      </c>
      <c r="AF71" s="129">
        <v>27</v>
      </c>
      <c r="AG71" s="219">
        <f t="shared" si="44"/>
        <v>3</v>
      </c>
      <c r="AH71" s="125">
        <v>2</v>
      </c>
      <c r="AI71" s="31"/>
      <c r="AJ71" s="88"/>
      <c r="AK71" s="88"/>
      <c r="AL71" s="88"/>
      <c r="AM71" s="88"/>
      <c r="AN71" s="88"/>
      <c r="AO71" s="89"/>
      <c r="AP71" s="11"/>
      <c r="AQ71" s="220" t="s">
        <v>211</v>
      </c>
      <c r="AR71" s="128">
        <v>43</v>
      </c>
      <c r="AS71" s="129">
        <v>44</v>
      </c>
      <c r="AT71" s="219">
        <f>SUM(AR71-AS71)</f>
        <v>-1</v>
      </c>
      <c r="AU71" s="125">
        <v>3</v>
      </c>
      <c r="AV71" s="373"/>
      <c r="AW71" s="383"/>
      <c r="AX71" s="384"/>
      <c r="AY71" s="384"/>
      <c r="AZ71" s="384"/>
      <c r="BA71" s="384"/>
      <c r="BB71" s="89"/>
      <c r="BC71" s="11"/>
      <c r="BD71" s="220" t="s">
        <v>190</v>
      </c>
      <c r="BE71" s="128">
        <v>50</v>
      </c>
      <c r="BF71" s="129">
        <v>40</v>
      </c>
      <c r="BG71" s="219">
        <f t="shared" si="46"/>
        <v>10</v>
      </c>
      <c r="BH71" s="125">
        <v>3</v>
      </c>
      <c r="BI71" s="288"/>
      <c r="BJ71" s="88"/>
      <c r="BK71" s="88"/>
      <c r="BL71" s="88"/>
      <c r="BM71" s="88"/>
      <c r="BN71" s="88"/>
      <c r="BO71" s="89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</row>
    <row r="72" spans="1:81" ht="15.75">
      <c r="A72" s="6">
        <v>70</v>
      </c>
      <c r="B72" s="220" t="s">
        <v>238</v>
      </c>
      <c r="C72" s="2">
        <v>26</v>
      </c>
      <c r="D72" s="220" t="s">
        <v>223</v>
      </c>
      <c r="E72" s="128">
        <v>13</v>
      </c>
      <c r="F72" s="129">
        <v>9</v>
      </c>
      <c r="G72" s="219">
        <f t="shared" si="42"/>
        <v>4</v>
      </c>
      <c r="H72" s="125">
        <v>1</v>
      </c>
      <c r="I72" s="31"/>
      <c r="J72" s="126"/>
      <c r="K72" s="126"/>
      <c r="L72" s="126"/>
      <c r="M72" s="126"/>
      <c r="N72" s="126"/>
      <c r="O72" s="127"/>
      <c r="P72" s="11"/>
      <c r="Q72" s="220" t="s">
        <v>186</v>
      </c>
      <c r="R72" s="128">
        <v>23</v>
      </c>
      <c r="S72" s="129">
        <v>19</v>
      </c>
      <c r="T72" s="219">
        <f t="shared" si="43"/>
        <v>4</v>
      </c>
      <c r="U72" s="125">
        <v>1</v>
      </c>
      <c r="V72" s="31"/>
      <c r="W72" s="130"/>
      <c r="X72" s="130"/>
      <c r="Y72" s="130"/>
      <c r="Z72" s="130"/>
      <c r="AA72" s="130"/>
      <c r="AB72" s="131"/>
      <c r="AC72" s="11"/>
      <c r="AD72" s="220" t="s">
        <v>227</v>
      </c>
      <c r="AE72" s="128">
        <v>33</v>
      </c>
      <c r="AF72" s="129">
        <v>30</v>
      </c>
      <c r="AG72" s="219">
        <f t="shared" si="44"/>
        <v>3</v>
      </c>
      <c r="AH72" s="125">
        <v>2</v>
      </c>
      <c r="AI72" s="31"/>
      <c r="AJ72" s="88"/>
      <c r="AK72" s="88"/>
      <c r="AL72" s="88"/>
      <c r="AM72" s="88"/>
      <c r="AN72" s="88"/>
      <c r="AO72" s="89"/>
      <c r="AP72" s="11"/>
      <c r="AQ72" s="220" t="s">
        <v>178</v>
      </c>
      <c r="AR72" s="128">
        <v>46</v>
      </c>
      <c r="AS72" s="129">
        <v>33</v>
      </c>
      <c r="AT72" s="219">
        <f t="shared" si="45"/>
        <v>13</v>
      </c>
      <c r="AU72" s="125">
        <v>2</v>
      </c>
      <c r="AV72" s="373"/>
      <c r="AW72" s="383"/>
      <c r="AX72" s="384"/>
      <c r="AY72" s="384"/>
      <c r="AZ72" s="384"/>
      <c r="BA72" s="384"/>
      <c r="BB72" s="89"/>
      <c r="BC72" s="11"/>
      <c r="BD72" s="220" t="s">
        <v>180</v>
      </c>
      <c r="BE72" s="128">
        <v>57</v>
      </c>
      <c r="BF72" s="129">
        <v>48</v>
      </c>
      <c r="BG72" s="219">
        <f t="shared" si="46"/>
        <v>9</v>
      </c>
      <c r="BH72" s="125">
        <v>3</v>
      </c>
      <c r="BI72" s="288"/>
      <c r="BJ72" s="88"/>
      <c r="BK72" s="88"/>
      <c r="BL72" s="88"/>
      <c r="BM72" s="88"/>
      <c r="BN72" s="88"/>
      <c r="BO72" s="89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</row>
    <row r="73" spans="1:81" ht="15.75">
      <c r="A73" s="6">
        <v>71</v>
      </c>
      <c r="B73" s="220" t="s">
        <v>239</v>
      </c>
      <c r="C73" s="2">
        <v>27</v>
      </c>
      <c r="D73" s="220" t="s">
        <v>88</v>
      </c>
      <c r="E73" s="128">
        <v>13</v>
      </c>
      <c r="F73" s="129">
        <v>10</v>
      </c>
      <c r="G73" s="219">
        <f t="shared" si="42"/>
        <v>3</v>
      </c>
      <c r="H73" s="125">
        <v>1</v>
      </c>
      <c r="I73" s="31"/>
      <c r="J73" s="126"/>
      <c r="K73" s="126"/>
      <c r="L73" s="126"/>
      <c r="M73" s="126"/>
      <c r="N73" s="126"/>
      <c r="O73" s="127"/>
      <c r="P73" s="11"/>
      <c r="Q73" s="220" t="s">
        <v>203</v>
      </c>
      <c r="R73" s="128">
        <v>25</v>
      </c>
      <c r="S73" s="129">
        <v>22</v>
      </c>
      <c r="T73" s="219">
        <f t="shared" si="43"/>
        <v>3</v>
      </c>
      <c r="U73" s="125">
        <v>1</v>
      </c>
      <c r="V73" s="31"/>
      <c r="W73" s="130"/>
      <c r="X73" s="130"/>
      <c r="Y73" s="130"/>
      <c r="Z73" s="130"/>
      <c r="AA73" s="130"/>
      <c r="AB73" s="131"/>
      <c r="AC73" s="11"/>
      <c r="AD73" s="220" t="s">
        <v>201</v>
      </c>
      <c r="AE73" s="128">
        <v>32</v>
      </c>
      <c r="AF73" s="129">
        <v>29</v>
      </c>
      <c r="AG73" s="219">
        <f t="shared" si="44"/>
        <v>3</v>
      </c>
      <c r="AH73" s="125">
        <v>2</v>
      </c>
      <c r="AI73" s="31"/>
      <c r="AJ73" s="88"/>
      <c r="AK73" s="88"/>
      <c r="AL73" s="88"/>
      <c r="AM73" s="88"/>
      <c r="AN73" s="88"/>
      <c r="AO73" s="89"/>
      <c r="AP73" s="11"/>
      <c r="AQ73" s="220" t="s">
        <v>71</v>
      </c>
      <c r="AR73" s="128">
        <v>47</v>
      </c>
      <c r="AS73" s="129">
        <v>35</v>
      </c>
      <c r="AT73" s="219">
        <f t="shared" si="45"/>
        <v>12</v>
      </c>
      <c r="AU73" s="125">
        <v>2</v>
      </c>
      <c r="AV73" s="31"/>
      <c r="AW73" s="382"/>
      <c r="AX73" s="382"/>
      <c r="AY73" s="382"/>
      <c r="AZ73" s="382"/>
      <c r="BA73" s="382"/>
      <c r="BB73" s="89"/>
      <c r="BC73" s="11"/>
      <c r="BD73" s="220" t="s">
        <v>231</v>
      </c>
      <c r="BE73" s="128">
        <v>61</v>
      </c>
      <c r="BF73" s="129">
        <v>54</v>
      </c>
      <c r="BG73" s="219">
        <f t="shared" si="46"/>
        <v>7</v>
      </c>
      <c r="BH73" s="125">
        <v>3</v>
      </c>
      <c r="BI73" s="288"/>
      <c r="BJ73" s="88"/>
      <c r="BK73" s="88"/>
      <c r="BL73" s="88"/>
      <c r="BM73" s="88"/>
      <c r="BN73" s="88"/>
      <c r="BO73" s="89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</row>
    <row r="74" spans="1:81" ht="15.75">
      <c r="A74" s="6">
        <v>72</v>
      </c>
      <c r="B74" s="220" t="s">
        <v>240</v>
      </c>
      <c r="C74" s="2">
        <v>28</v>
      </c>
      <c r="D74" s="220" t="s">
        <v>187</v>
      </c>
      <c r="E74" s="128">
        <v>13</v>
      </c>
      <c r="F74" s="129">
        <v>10</v>
      </c>
      <c r="G74" s="219">
        <f t="shared" si="42"/>
        <v>3</v>
      </c>
      <c r="H74" s="125">
        <v>1</v>
      </c>
      <c r="I74" s="31"/>
      <c r="J74" s="126"/>
      <c r="K74" s="126"/>
      <c r="L74" s="126"/>
      <c r="M74" s="126"/>
      <c r="N74" s="126"/>
      <c r="O74" s="127"/>
      <c r="P74" s="11"/>
      <c r="Q74" s="220" t="s">
        <v>190</v>
      </c>
      <c r="R74" s="128">
        <v>20</v>
      </c>
      <c r="S74" s="129">
        <v>17</v>
      </c>
      <c r="T74" s="219">
        <f t="shared" si="43"/>
        <v>3</v>
      </c>
      <c r="U74" s="125">
        <v>1</v>
      </c>
      <c r="V74" s="31"/>
      <c r="W74" s="130"/>
      <c r="X74" s="130"/>
      <c r="Y74" s="130"/>
      <c r="Z74" s="130"/>
      <c r="AA74" s="130"/>
      <c r="AB74" s="131"/>
      <c r="AC74" s="11"/>
      <c r="AD74" s="220" t="s">
        <v>209</v>
      </c>
      <c r="AE74" s="128">
        <v>31</v>
      </c>
      <c r="AF74" s="129">
        <v>28</v>
      </c>
      <c r="AG74" s="219">
        <f t="shared" si="44"/>
        <v>3</v>
      </c>
      <c r="AH74" s="125">
        <v>2</v>
      </c>
      <c r="AI74" s="31"/>
      <c r="AJ74" s="88"/>
      <c r="AK74" s="88"/>
      <c r="AL74" s="88"/>
      <c r="AM74" s="88"/>
      <c r="AN74" s="88"/>
      <c r="AO74" s="89"/>
      <c r="AP74" s="11"/>
      <c r="AQ74" s="220" t="s">
        <v>176</v>
      </c>
      <c r="AR74" s="128">
        <v>44</v>
      </c>
      <c r="AS74" s="129">
        <v>33</v>
      </c>
      <c r="AT74" s="219">
        <f t="shared" si="45"/>
        <v>11</v>
      </c>
      <c r="AU74" s="125">
        <v>2</v>
      </c>
      <c r="AV74" s="31"/>
      <c r="AW74" s="88"/>
      <c r="AX74" s="88"/>
      <c r="AY74" s="88"/>
      <c r="AZ74" s="88"/>
      <c r="BA74" s="88"/>
      <c r="BB74" s="89"/>
      <c r="BC74" s="11"/>
      <c r="BD74" s="220" t="s">
        <v>201</v>
      </c>
      <c r="BE74" s="128">
        <v>57</v>
      </c>
      <c r="BF74" s="129">
        <v>54</v>
      </c>
      <c r="BG74" s="219">
        <f t="shared" si="46"/>
        <v>3</v>
      </c>
      <c r="BH74" s="125">
        <v>3</v>
      </c>
      <c r="BI74" s="288"/>
      <c r="BJ74" s="88"/>
      <c r="BK74" s="88"/>
      <c r="BL74" s="88"/>
      <c r="BM74" s="88"/>
      <c r="BN74" s="88"/>
      <c r="BO74" s="89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</row>
    <row r="75" spans="1:81" ht="15.75">
      <c r="A75" s="6">
        <v>73</v>
      </c>
      <c r="B75" s="220" t="s">
        <v>241</v>
      </c>
      <c r="C75" s="2">
        <v>29</v>
      </c>
      <c r="D75" s="220" t="s">
        <v>235</v>
      </c>
      <c r="E75" s="128">
        <v>13</v>
      </c>
      <c r="F75" s="129">
        <v>10</v>
      </c>
      <c r="G75" s="219">
        <f t="shared" si="42"/>
        <v>3</v>
      </c>
      <c r="H75" s="125">
        <v>1</v>
      </c>
      <c r="I75" s="31"/>
      <c r="J75" s="126"/>
      <c r="K75" s="126"/>
      <c r="L75" s="126"/>
      <c r="M75" s="126"/>
      <c r="N75" s="126"/>
      <c r="O75" s="127"/>
      <c r="P75" s="11"/>
      <c r="Q75" s="220" t="s">
        <v>178</v>
      </c>
      <c r="R75" s="128">
        <v>21</v>
      </c>
      <c r="S75" s="129">
        <v>20</v>
      </c>
      <c r="T75" s="219">
        <f t="shared" si="43"/>
        <v>1</v>
      </c>
      <c r="U75" s="125">
        <v>1</v>
      </c>
      <c r="V75" s="31"/>
      <c r="W75" s="130"/>
      <c r="X75" s="130"/>
      <c r="Y75" s="130"/>
      <c r="Z75" s="130"/>
      <c r="AA75" s="130"/>
      <c r="AB75" s="131"/>
      <c r="AC75" s="11"/>
      <c r="AD75" s="220" t="s">
        <v>219</v>
      </c>
      <c r="AE75" s="128">
        <v>35</v>
      </c>
      <c r="AF75" s="129">
        <v>32</v>
      </c>
      <c r="AG75" s="219">
        <f t="shared" si="44"/>
        <v>3</v>
      </c>
      <c r="AH75" s="125">
        <v>2</v>
      </c>
      <c r="AI75" s="31"/>
      <c r="AJ75" s="88"/>
      <c r="AK75" s="88"/>
      <c r="AL75" s="88"/>
      <c r="AM75" s="88"/>
      <c r="AN75" s="88"/>
      <c r="AO75" s="89"/>
      <c r="AP75" s="11"/>
      <c r="AQ75" s="220" t="s">
        <v>49</v>
      </c>
      <c r="AR75" s="128">
        <v>47</v>
      </c>
      <c r="AS75" s="129">
        <v>40</v>
      </c>
      <c r="AT75" s="219">
        <f t="shared" si="45"/>
        <v>7</v>
      </c>
      <c r="AU75" s="125">
        <v>2</v>
      </c>
      <c r="AV75" s="31"/>
      <c r="AW75" s="88"/>
      <c r="AX75" s="88"/>
      <c r="AY75" s="88"/>
      <c r="AZ75" s="88"/>
      <c r="BA75" s="88"/>
      <c r="BB75" s="89"/>
      <c r="BC75" s="11"/>
      <c r="BD75" s="220" t="s">
        <v>219</v>
      </c>
      <c r="BE75" s="128">
        <v>58</v>
      </c>
      <c r="BF75" s="129">
        <v>55</v>
      </c>
      <c r="BG75" s="219">
        <f t="shared" si="46"/>
        <v>3</v>
      </c>
      <c r="BH75" s="125">
        <v>3</v>
      </c>
      <c r="BI75" s="288"/>
      <c r="BJ75" s="88"/>
      <c r="BK75" s="88"/>
      <c r="BL75" s="88"/>
      <c r="BM75" s="88"/>
      <c r="BN75" s="88"/>
      <c r="BO75" s="89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</row>
    <row r="76" spans="1:81" ht="15.75">
      <c r="A76" s="6">
        <v>74</v>
      </c>
      <c r="B76" s="220" t="s">
        <v>29</v>
      </c>
      <c r="C76" s="2">
        <v>30</v>
      </c>
      <c r="D76" s="220" t="s">
        <v>237</v>
      </c>
      <c r="E76" s="128">
        <v>13</v>
      </c>
      <c r="F76" s="129">
        <v>10</v>
      </c>
      <c r="G76" s="219">
        <f t="shared" si="42"/>
        <v>3</v>
      </c>
      <c r="H76" s="125">
        <v>1</v>
      </c>
      <c r="I76" s="31"/>
      <c r="J76" s="126"/>
      <c r="K76" s="126"/>
      <c r="L76" s="126"/>
      <c r="M76" s="126"/>
      <c r="N76" s="126"/>
      <c r="O76" s="127"/>
      <c r="P76" s="11"/>
      <c r="Q76" s="220" t="s">
        <v>237</v>
      </c>
      <c r="R76" s="128">
        <v>24</v>
      </c>
      <c r="S76" s="129">
        <v>23</v>
      </c>
      <c r="T76" s="219">
        <f t="shared" si="43"/>
        <v>1</v>
      </c>
      <c r="U76" s="125">
        <v>1</v>
      </c>
      <c r="V76" s="31"/>
      <c r="W76" s="130"/>
      <c r="X76" s="130"/>
      <c r="Y76" s="130"/>
      <c r="Z76" s="130"/>
      <c r="AA76" s="130"/>
      <c r="AB76" s="131"/>
      <c r="AC76" s="11"/>
      <c r="AD76" s="220" t="s">
        <v>237</v>
      </c>
      <c r="AE76" s="128">
        <v>37</v>
      </c>
      <c r="AF76" s="129">
        <v>35</v>
      </c>
      <c r="AG76" s="219">
        <f t="shared" si="44"/>
        <v>2</v>
      </c>
      <c r="AH76" s="125">
        <v>2</v>
      </c>
      <c r="AI76" s="31"/>
      <c r="AJ76" s="88"/>
      <c r="AK76" s="88"/>
      <c r="AL76" s="88"/>
      <c r="AM76" s="88"/>
      <c r="AN76" s="88"/>
      <c r="AO76" s="89"/>
      <c r="AP76" s="11"/>
      <c r="AQ76" s="220" t="s">
        <v>217</v>
      </c>
      <c r="AR76" s="128">
        <v>44</v>
      </c>
      <c r="AS76" s="129">
        <v>37</v>
      </c>
      <c r="AT76" s="219">
        <f t="shared" si="45"/>
        <v>7</v>
      </c>
      <c r="AU76" s="125">
        <v>2</v>
      </c>
      <c r="AV76" s="31"/>
      <c r="AW76" s="88"/>
      <c r="AX76" s="88"/>
      <c r="AY76" s="88"/>
      <c r="AZ76" s="88"/>
      <c r="BA76" s="88"/>
      <c r="BB76" s="89"/>
      <c r="BC76" s="11"/>
      <c r="BD76" s="220" t="s">
        <v>232</v>
      </c>
      <c r="BE76" s="128">
        <v>52</v>
      </c>
      <c r="BF76" s="129">
        <v>50</v>
      </c>
      <c r="BG76" s="219">
        <f t="shared" si="46"/>
        <v>2</v>
      </c>
      <c r="BH76" s="125">
        <v>3</v>
      </c>
      <c r="BI76" s="288"/>
      <c r="BJ76" s="88"/>
      <c r="BK76" s="88"/>
      <c r="BL76" s="88"/>
      <c r="BM76" s="88"/>
      <c r="BN76" s="88"/>
      <c r="BO76" s="89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</row>
    <row r="77" spans="1:81" ht="15.75">
      <c r="A77" s="6">
        <v>75</v>
      </c>
      <c r="B77" s="220" t="s">
        <v>242</v>
      </c>
      <c r="C77" s="2">
        <v>31</v>
      </c>
      <c r="D77" s="220" t="s">
        <v>29</v>
      </c>
      <c r="E77" s="128">
        <v>13</v>
      </c>
      <c r="F77" s="129">
        <v>10</v>
      </c>
      <c r="G77" s="219">
        <f t="shared" si="42"/>
        <v>3</v>
      </c>
      <c r="H77" s="125">
        <v>1</v>
      </c>
      <c r="I77" s="31"/>
      <c r="J77" s="126"/>
      <c r="K77" s="126"/>
      <c r="L77" s="126"/>
      <c r="M77" s="126"/>
      <c r="N77" s="126"/>
      <c r="O77" s="127"/>
      <c r="P77" s="11"/>
      <c r="Q77" s="220" t="s">
        <v>182</v>
      </c>
      <c r="R77" s="128">
        <v>23</v>
      </c>
      <c r="S77" s="129">
        <v>22</v>
      </c>
      <c r="T77" s="219">
        <f t="shared" si="43"/>
        <v>1</v>
      </c>
      <c r="U77" s="125">
        <v>1</v>
      </c>
      <c r="V77" s="31"/>
      <c r="W77" s="130"/>
      <c r="X77" s="130"/>
      <c r="Y77" s="130"/>
      <c r="Z77" s="130"/>
      <c r="AA77" s="130"/>
      <c r="AB77" s="131"/>
      <c r="AC77" s="11"/>
      <c r="AD77" s="220" t="s">
        <v>223</v>
      </c>
      <c r="AE77" s="128">
        <v>32</v>
      </c>
      <c r="AF77" s="129">
        <v>31</v>
      </c>
      <c r="AG77" s="219">
        <f t="shared" si="44"/>
        <v>1</v>
      </c>
      <c r="AH77" s="125">
        <v>2</v>
      </c>
      <c r="AI77" s="31"/>
      <c r="AJ77" s="88"/>
      <c r="AK77" s="88"/>
      <c r="AL77" s="88"/>
      <c r="AM77" s="88"/>
      <c r="AN77" s="88"/>
      <c r="AO77" s="89"/>
      <c r="AP77" s="11"/>
      <c r="AQ77" s="220" t="s">
        <v>236</v>
      </c>
      <c r="AR77" s="128">
        <v>37</v>
      </c>
      <c r="AS77" s="129">
        <v>30</v>
      </c>
      <c r="AT77" s="219">
        <f t="shared" si="45"/>
        <v>7</v>
      </c>
      <c r="AU77" s="125">
        <v>2</v>
      </c>
      <c r="AV77" s="31"/>
      <c r="AW77" s="88"/>
      <c r="AX77" s="88"/>
      <c r="AY77" s="88"/>
      <c r="AZ77" s="88"/>
      <c r="BA77" s="88"/>
      <c r="BB77" s="89"/>
      <c r="BC77" s="11"/>
      <c r="BD77" s="220" t="s">
        <v>243</v>
      </c>
      <c r="BE77" s="128">
        <v>50</v>
      </c>
      <c r="BF77" s="129">
        <v>48</v>
      </c>
      <c r="BG77" s="219">
        <f t="shared" si="46"/>
        <v>2</v>
      </c>
      <c r="BH77" s="125">
        <v>3</v>
      </c>
      <c r="BI77" s="288"/>
      <c r="BJ77" s="88"/>
      <c r="BK77" s="88"/>
      <c r="BL77" s="88"/>
      <c r="BM77" s="88"/>
      <c r="BN77" s="88"/>
      <c r="BO77" s="89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</row>
    <row r="78" spans="1:81" ht="15.75">
      <c r="A78" s="6">
        <v>76</v>
      </c>
      <c r="B78" s="220" t="s">
        <v>243</v>
      </c>
      <c r="C78" s="2">
        <v>32</v>
      </c>
      <c r="D78" s="220" t="s">
        <v>188</v>
      </c>
      <c r="E78" s="128">
        <v>13</v>
      </c>
      <c r="F78" s="129">
        <v>11</v>
      </c>
      <c r="G78" s="219">
        <f t="shared" si="42"/>
        <v>2</v>
      </c>
      <c r="H78" s="125">
        <v>1</v>
      </c>
      <c r="I78" s="31"/>
      <c r="J78" s="126"/>
      <c r="K78" s="126"/>
      <c r="L78" s="126"/>
      <c r="M78" s="126"/>
      <c r="N78" s="126"/>
      <c r="O78" s="127"/>
      <c r="P78" s="11"/>
      <c r="Q78" s="220" t="s">
        <v>241</v>
      </c>
      <c r="R78" s="128">
        <v>23</v>
      </c>
      <c r="S78" s="129">
        <v>22</v>
      </c>
      <c r="T78" s="219">
        <f t="shared" si="43"/>
        <v>1</v>
      </c>
      <c r="U78" s="125">
        <v>1</v>
      </c>
      <c r="V78" s="31"/>
      <c r="W78" s="130"/>
      <c r="X78" s="130"/>
      <c r="Y78" s="130"/>
      <c r="Z78" s="130"/>
      <c r="AA78" s="130"/>
      <c r="AB78" s="131"/>
      <c r="AC78" s="11"/>
      <c r="AD78" s="220" t="s">
        <v>230</v>
      </c>
      <c r="AE78" s="128">
        <v>34</v>
      </c>
      <c r="AF78" s="129">
        <v>33</v>
      </c>
      <c r="AG78" s="219">
        <f t="shared" si="44"/>
        <v>1</v>
      </c>
      <c r="AH78" s="125">
        <v>2</v>
      </c>
      <c r="AI78" s="31"/>
      <c r="AJ78" s="88"/>
      <c r="AK78" s="88"/>
      <c r="AL78" s="88"/>
      <c r="AM78" s="88"/>
      <c r="AN78" s="88"/>
      <c r="AO78" s="89"/>
      <c r="AP78" s="11"/>
      <c r="AQ78" s="220" t="s">
        <v>218</v>
      </c>
      <c r="AR78" s="128">
        <v>45</v>
      </c>
      <c r="AS78" s="129">
        <v>39</v>
      </c>
      <c r="AT78" s="219">
        <f t="shared" si="45"/>
        <v>6</v>
      </c>
      <c r="AU78" s="125">
        <v>2</v>
      </c>
      <c r="AV78" s="31"/>
      <c r="AW78" s="88"/>
      <c r="AX78" s="88"/>
      <c r="AY78" s="88"/>
      <c r="AZ78" s="88"/>
      <c r="BA78" s="88"/>
      <c r="BB78" s="89"/>
      <c r="BC78" s="11"/>
      <c r="BD78" s="220" t="s">
        <v>223</v>
      </c>
      <c r="BE78" s="128">
        <v>55</v>
      </c>
      <c r="BF78" s="129">
        <v>54</v>
      </c>
      <c r="BG78" s="219">
        <f t="shared" si="46"/>
        <v>1</v>
      </c>
      <c r="BH78" s="125">
        <v>3</v>
      </c>
      <c r="BI78" s="288"/>
      <c r="BJ78" s="88"/>
      <c r="BK78" s="88"/>
      <c r="BL78" s="88"/>
      <c r="BM78" s="88"/>
      <c r="BN78" s="88"/>
      <c r="BO78" s="89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</row>
    <row r="79" spans="1:81" ht="15.75">
      <c r="A79" s="6">
        <v>77</v>
      </c>
      <c r="B79" s="220" t="s">
        <v>244</v>
      </c>
      <c r="C79" s="2">
        <v>33</v>
      </c>
      <c r="D79" s="220" t="s">
        <v>49</v>
      </c>
      <c r="E79" s="128">
        <v>13</v>
      </c>
      <c r="F79" s="129">
        <v>11</v>
      </c>
      <c r="G79" s="219">
        <f aca="true" t="shared" si="47" ref="G79:G110">SUM(E79-F79)</f>
        <v>2</v>
      </c>
      <c r="H79" s="125">
        <v>1</v>
      </c>
      <c r="I79" s="31"/>
      <c r="J79" s="126"/>
      <c r="K79" s="126"/>
      <c r="L79" s="126"/>
      <c r="M79" s="126"/>
      <c r="N79" s="126"/>
      <c r="O79" s="127"/>
      <c r="P79" s="11"/>
      <c r="Q79" s="220" t="s">
        <v>176</v>
      </c>
      <c r="R79" s="128">
        <v>21</v>
      </c>
      <c r="S79" s="129">
        <v>20</v>
      </c>
      <c r="T79" s="219">
        <f aca="true" t="shared" si="48" ref="T79:T110">SUM(R79-S79)</f>
        <v>1</v>
      </c>
      <c r="U79" s="125">
        <v>1</v>
      </c>
      <c r="V79" s="31"/>
      <c r="W79" s="130"/>
      <c r="X79" s="130"/>
      <c r="Y79" s="130"/>
      <c r="Z79" s="130"/>
      <c r="AA79" s="130"/>
      <c r="AB79" s="131"/>
      <c r="AC79" s="11"/>
      <c r="AD79" s="220" t="s">
        <v>188</v>
      </c>
      <c r="AE79" s="128">
        <v>33</v>
      </c>
      <c r="AF79" s="129">
        <v>32</v>
      </c>
      <c r="AG79" s="219">
        <f aca="true" t="shared" si="49" ref="AG79:AG104">SUM(AE79-AF79)</f>
        <v>1</v>
      </c>
      <c r="AH79" s="125">
        <v>2</v>
      </c>
      <c r="AI79" s="31"/>
      <c r="AJ79" s="88"/>
      <c r="AK79" s="88"/>
      <c r="AL79" s="88"/>
      <c r="AM79" s="88"/>
      <c r="AN79" s="88"/>
      <c r="AO79" s="89"/>
      <c r="AP79" s="11"/>
      <c r="AQ79" s="220" t="s">
        <v>187</v>
      </c>
      <c r="AR79" s="128">
        <v>40</v>
      </c>
      <c r="AS79" s="129">
        <v>36</v>
      </c>
      <c r="AT79" s="219">
        <f aca="true" t="shared" si="50" ref="AT79:AT110">SUM(AR79-AS79)</f>
        <v>4</v>
      </c>
      <c r="AU79" s="125">
        <v>2</v>
      </c>
      <c r="AV79" s="31"/>
      <c r="AW79" s="88"/>
      <c r="AX79" s="88"/>
      <c r="AY79" s="88"/>
      <c r="AZ79" s="88"/>
      <c r="BA79" s="88"/>
      <c r="BB79" s="89"/>
      <c r="BC79" s="11"/>
      <c r="BD79" s="220" t="s">
        <v>203</v>
      </c>
      <c r="BE79" s="128">
        <v>55</v>
      </c>
      <c r="BF79" s="129">
        <v>55</v>
      </c>
      <c r="BG79" s="219">
        <f t="shared" si="46"/>
        <v>0</v>
      </c>
      <c r="BH79" s="125">
        <v>3</v>
      </c>
      <c r="BI79" s="288"/>
      <c r="BJ79" s="88"/>
      <c r="BK79" s="88"/>
      <c r="BL79" s="88"/>
      <c r="BM79" s="88"/>
      <c r="BN79" s="88"/>
      <c r="BO79" s="89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</row>
    <row r="80" spans="1:81" ht="15.75">
      <c r="A80" s="6">
        <v>78</v>
      </c>
      <c r="B80" s="220" t="s">
        <v>245</v>
      </c>
      <c r="C80" s="2">
        <v>34</v>
      </c>
      <c r="D80" s="220" t="s">
        <v>216</v>
      </c>
      <c r="E80" s="128">
        <v>13</v>
      </c>
      <c r="F80" s="129">
        <v>11</v>
      </c>
      <c r="G80" s="219">
        <f t="shared" si="47"/>
        <v>2</v>
      </c>
      <c r="H80" s="125">
        <v>1</v>
      </c>
      <c r="I80" s="31"/>
      <c r="J80" s="126"/>
      <c r="K80" s="126"/>
      <c r="L80" s="126"/>
      <c r="M80" s="126"/>
      <c r="N80" s="126"/>
      <c r="O80" s="127"/>
      <c r="P80" s="11"/>
      <c r="Q80" s="220" t="s">
        <v>232</v>
      </c>
      <c r="R80" s="128">
        <v>17</v>
      </c>
      <c r="S80" s="129">
        <v>17</v>
      </c>
      <c r="T80" s="219">
        <f t="shared" si="48"/>
        <v>0</v>
      </c>
      <c r="U80" s="125">
        <v>1</v>
      </c>
      <c r="V80" s="31"/>
      <c r="W80" s="130"/>
      <c r="X80" s="130"/>
      <c r="Y80" s="130"/>
      <c r="Z80" s="130"/>
      <c r="AA80" s="130"/>
      <c r="AB80" s="131"/>
      <c r="AC80" s="11"/>
      <c r="AD80" s="220" t="s">
        <v>211</v>
      </c>
      <c r="AE80" s="128">
        <v>30</v>
      </c>
      <c r="AF80" s="129">
        <v>31</v>
      </c>
      <c r="AG80" s="219">
        <f t="shared" si="49"/>
        <v>-1</v>
      </c>
      <c r="AH80" s="125">
        <v>2</v>
      </c>
      <c r="AI80" s="31"/>
      <c r="AJ80" s="88"/>
      <c r="AK80" s="88"/>
      <c r="AL80" s="88"/>
      <c r="AM80" s="88"/>
      <c r="AN80" s="88"/>
      <c r="AO80" s="89"/>
      <c r="AP80" s="11"/>
      <c r="AQ80" s="220" t="s">
        <v>205</v>
      </c>
      <c r="AR80" s="128">
        <v>41</v>
      </c>
      <c r="AS80" s="129">
        <v>38</v>
      </c>
      <c r="AT80" s="219">
        <f t="shared" si="50"/>
        <v>3</v>
      </c>
      <c r="AU80" s="125">
        <v>2</v>
      </c>
      <c r="AV80" s="31"/>
      <c r="AW80" s="88"/>
      <c r="AX80" s="88"/>
      <c r="AY80" s="88"/>
      <c r="AZ80" s="88"/>
      <c r="BA80" s="88"/>
      <c r="BB80" s="89"/>
      <c r="BC80" s="11"/>
      <c r="BD80" s="379" t="s">
        <v>221</v>
      </c>
      <c r="BE80" s="128">
        <v>49</v>
      </c>
      <c r="BF80" s="129">
        <v>49</v>
      </c>
      <c r="BG80" s="219">
        <f t="shared" si="46"/>
        <v>0</v>
      </c>
      <c r="BH80" s="125">
        <v>3</v>
      </c>
      <c r="BI80" s="288"/>
      <c r="BJ80" s="88"/>
      <c r="BK80" s="88"/>
      <c r="BL80" s="88"/>
      <c r="BM80" s="88"/>
      <c r="BN80" s="88"/>
      <c r="BO80" s="89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</row>
    <row r="81" spans="1:81" ht="15.75">
      <c r="A81" s="196"/>
      <c r="B81" s="196"/>
      <c r="C81" s="2">
        <v>35</v>
      </c>
      <c r="D81" s="220" t="s">
        <v>240</v>
      </c>
      <c r="E81" s="128">
        <v>13</v>
      </c>
      <c r="F81" s="129">
        <v>11</v>
      </c>
      <c r="G81" s="219">
        <f t="shared" si="47"/>
        <v>2</v>
      </c>
      <c r="H81" s="125">
        <v>1</v>
      </c>
      <c r="I81" s="31"/>
      <c r="J81" s="126"/>
      <c r="K81" s="126"/>
      <c r="L81" s="126"/>
      <c r="M81" s="126"/>
      <c r="N81" s="126"/>
      <c r="O81" s="127"/>
      <c r="P81" s="11"/>
      <c r="Q81" s="220" t="s">
        <v>208</v>
      </c>
      <c r="R81" s="128">
        <v>18</v>
      </c>
      <c r="S81" s="129">
        <v>18</v>
      </c>
      <c r="T81" s="219">
        <f t="shared" si="48"/>
        <v>0</v>
      </c>
      <c r="U81" s="125">
        <v>1</v>
      </c>
      <c r="V81" s="31"/>
      <c r="W81" s="130"/>
      <c r="X81" s="130"/>
      <c r="Y81" s="130"/>
      <c r="Z81" s="130"/>
      <c r="AA81" s="130"/>
      <c r="AB81" s="131"/>
      <c r="AC81" s="11"/>
      <c r="AD81" s="220" t="s">
        <v>243</v>
      </c>
      <c r="AE81" s="128">
        <v>29</v>
      </c>
      <c r="AF81" s="129">
        <v>31</v>
      </c>
      <c r="AG81" s="219">
        <f t="shared" si="49"/>
        <v>-2</v>
      </c>
      <c r="AH81" s="125">
        <v>2</v>
      </c>
      <c r="AI81" s="31"/>
      <c r="AJ81" s="88"/>
      <c r="AK81" s="88"/>
      <c r="AL81" s="88"/>
      <c r="AM81" s="88"/>
      <c r="AN81" s="88"/>
      <c r="AO81" s="89"/>
      <c r="AP81" s="11"/>
      <c r="AQ81" s="220" t="s">
        <v>202</v>
      </c>
      <c r="AR81" s="128">
        <v>37</v>
      </c>
      <c r="AS81" s="129">
        <v>34</v>
      </c>
      <c r="AT81" s="219">
        <f t="shared" si="50"/>
        <v>3</v>
      </c>
      <c r="AU81" s="125">
        <v>2</v>
      </c>
      <c r="AV81" s="31"/>
      <c r="AW81" s="88"/>
      <c r="AX81" s="88"/>
      <c r="AY81" s="88"/>
      <c r="AZ81" s="88"/>
      <c r="BA81" s="88"/>
      <c r="BB81" s="89"/>
      <c r="BC81" s="11"/>
      <c r="BD81" s="220" t="s">
        <v>204</v>
      </c>
      <c r="BE81" s="128">
        <v>49</v>
      </c>
      <c r="BF81" s="129">
        <v>50</v>
      </c>
      <c r="BG81" s="219">
        <f t="shared" si="46"/>
        <v>-1</v>
      </c>
      <c r="BH81" s="125">
        <v>3</v>
      </c>
      <c r="BI81" s="288"/>
      <c r="BJ81" s="88"/>
      <c r="BK81" s="88"/>
      <c r="BL81" s="88"/>
      <c r="BM81" s="88"/>
      <c r="BN81" s="88"/>
      <c r="BO81" s="89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</row>
    <row r="82" spans="1:81" ht="15.75">
      <c r="A82" s="196"/>
      <c r="B82" s="196"/>
      <c r="C82" s="2">
        <v>36</v>
      </c>
      <c r="D82" s="220" t="s">
        <v>243</v>
      </c>
      <c r="E82" s="128">
        <v>13</v>
      </c>
      <c r="F82" s="129">
        <v>11</v>
      </c>
      <c r="G82" s="219">
        <f t="shared" si="47"/>
        <v>2</v>
      </c>
      <c r="H82" s="125">
        <v>1</v>
      </c>
      <c r="I82" s="31"/>
      <c r="J82" s="126"/>
      <c r="K82" s="126"/>
      <c r="L82" s="126"/>
      <c r="M82" s="126"/>
      <c r="N82" s="126"/>
      <c r="O82" s="127"/>
      <c r="P82" s="11"/>
      <c r="Q82" s="220" t="s">
        <v>227</v>
      </c>
      <c r="R82" s="128">
        <v>20</v>
      </c>
      <c r="S82" s="129">
        <v>20</v>
      </c>
      <c r="T82" s="219">
        <f t="shared" si="48"/>
        <v>0</v>
      </c>
      <c r="U82" s="125">
        <v>1</v>
      </c>
      <c r="V82" s="31"/>
      <c r="W82" s="130"/>
      <c r="X82" s="130"/>
      <c r="Y82" s="130"/>
      <c r="Z82" s="130"/>
      <c r="AA82" s="130"/>
      <c r="AB82" s="131"/>
      <c r="AC82" s="11"/>
      <c r="AD82" s="220" t="s">
        <v>204</v>
      </c>
      <c r="AE82" s="128">
        <v>26</v>
      </c>
      <c r="AF82" s="129">
        <v>29</v>
      </c>
      <c r="AG82" s="219">
        <f t="shared" si="49"/>
        <v>-3</v>
      </c>
      <c r="AH82" s="125">
        <v>2</v>
      </c>
      <c r="AI82" s="31"/>
      <c r="AJ82" s="88"/>
      <c r="AK82" s="88"/>
      <c r="AL82" s="88"/>
      <c r="AM82" s="88"/>
      <c r="AN82" s="88"/>
      <c r="AO82" s="89"/>
      <c r="AP82" s="11"/>
      <c r="AQ82" s="220" t="s">
        <v>195</v>
      </c>
      <c r="AR82" s="128">
        <v>41</v>
      </c>
      <c r="AS82" s="129">
        <v>38</v>
      </c>
      <c r="AT82" s="219">
        <f t="shared" si="50"/>
        <v>3</v>
      </c>
      <c r="AU82" s="125">
        <v>2</v>
      </c>
      <c r="AV82" s="31"/>
      <c r="AW82" s="269"/>
      <c r="AX82" s="88"/>
      <c r="AY82" s="88"/>
      <c r="AZ82" s="88"/>
      <c r="BA82" s="88"/>
      <c r="BB82" s="89"/>
      <c r="BC82" s="11"/>
      <c r="BD82" s="220" t="s">
        <v>237</v>
      </c>
      <c r="BE82" s="128">
        <v>55</v>
      </c>
      <c r="BF82" s="129">
        <v>58</v>
      </c>
      <c r="BG82" s="219">
        <f t="shared" si="46"/>
        <v>-3</v>
      </c>
      <c r="BH82" s="125">
        <v>3</v>
      </c>
      <c r="BI82" s="288"/>
      <c r="BJ82" s="88"/>
      <c r="BK82" s="88"/>
      <c r="BL82" s="88"/>
      <c r="BM82" s="88"/>
      <c r="BN82" s="88"/>
      <c r="BO82" s="89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</row>
    <row r="83" spans="1:81" ht="15.75">
      <c r="A83" s="196"/>
      <c r="B83" s="196"/>
      <c r="C83" s="2">
        <v>37</v>
      </c>
      <c r="D83" s="220" t="s">
        <v>204</v>
      </c>
      <c r="E83" s="128">
        <v>13</v>
      </c>
      <c r="F83" s="129">
        <v>12</v>
      </c>
      <c r="G83" s="219">
        <f t="shared" si="47"/>
        <v>1</v>
      </c>
      <c r="H83" s="125">
        <v>1</v>
      </c>
      <c r="I83" s="31"/>
      <c r="J83" s="126"/>
      <c r="K83" s="126"/>
      <c r="L83" s="126"/>
      <c r="M83" s="126"/>
      <c r="N83" s="126"/>
      <c r="O83" s="127"/>
      <c r="P83" s="11"/>
      <c r="Q83" s="220" t="s">
        <v>215</v>
      </c>
      <c r="R83" s="128">
        <v>22</v>
      </c>
      <c r="S83" s="129">
        <v>22</v>
      </c>
      <c r="T83" s="219">
        <f t="shared" si="48"/>
        <v>0</v>
      </c>
      <c r="U83" s="125">
        <v>1</v>
      </c>
      <c r="V83" s="31"/>
      <c r="W83" s="130"/>
      <c r="X83" s="130"/>
      <c r="Y83" s="130"/>
      <c r="Z83" s="130"/>
      <c r="AA83" s="130"/>
      <c r="AB83" s="131"/>
      <c r="AC83" s="11"/>
      <c r="AD83" s="220" t="s">
        <v>225</v>
      </c>
      <c r="AE83" s="128">
        <v>28</v>
      </c>
      <c r="AF83" s="129">
        <v>31</v>
      </c>
      <c r="AG83" s="219">
        <f t="shared" si="49"/>
        <v>-3</v>
      </c>
      <c r="AH83" s="125">
        <v>2</v>
      </c>
      <c r="AI83" s="31"/>
      <c r="AJ83" s="88"/>
      <c r="AK83" s="88"/>
      <c r="AL83" s="88"/>
      <c r="AM83" s="88"/>
      <c r="AN83" s="88"/>
      <c r="AO83" s="89"/>
      <c r="AP83" s="11"/>
      <c r="AQ83" s="220" t="s">
        <v>209</v>
      </c>
      <c r="AR83" s="128">
        <v>43</v>
      </c>
      <c r="AS83" s="129">
        <v>41</v>
      </c>
      <c r="AT83" s="219">
        <f t="shared" si="50"/>
        <v>2</v>
      </c>
      <c r="AU83" s="125">
        <v>2</v>
      </c>
      <c r="AV83" s="31"/>
      <c r="AW83" s="88"/>
      <c r="AX83" s="88"/>
      <c r="AY83" s="88"/>
      <c r="AZ83" s="88"/>
      <c r="BA83" s="88"/>
      <c r="BB83" s="89"/>
      <c r="BC83" s="11"/>
      <c r="BD83" s="220" t="s">
        <v>211</v>
      </c>
      <c r="BE83" s="128">
        <v>50</v>
      </c>
      <c r="BF83" s="129">
        <v>57</v>
      </c>
      <c r="BG83" s="219">
        <f t="shared" si="46"/>
        <v>-7</v>
      </c>
      <c r="BH83" s="125">
        <v>3</v>
      </c>
      <c r="BI83" s="288"/>
      <c r="BJ83" s="88"/>
      <c r="BK83" s="88"/>
      <c r="BL83" s="88"/>
      <c r="BM83" s="88"/>
      <c r="BN83" s="88"/>
      <c r="BO83" s="89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</row>
    <row r="84" spans="1:81" ht="15.75">
      <c r="A84" s="196"/>
      <c r="B84" s="196"/>
      <c r="C84" s="2">
        <v>38</v>
      </c>
      <c r="D84" s="220" t="s">
        <v>211</v>
      </c>
      <c r="E84" s="128">
        <v>13</v>
      </c>
      <c r="F84" s="129">
        <v>12</v>
      </c>
      <c r="G84" s="219">
        <f t="shared" si="47"/>
        <v>1</v>
      </c>
      <c r="H84" s="125">
        <v>1</v>
      </c>
      <c r="I84" s="31"/>
      <c r="J84" s="126"/>
      <c r="K84" s="126"/>
      <c r="L84" s="126"/>
      <c r="M84" s="126"/>
      <c r="N84" s="126"/>
      <c r="O84" s="127"/>
      <c r="P84" s="11"/>
      <c r="Q84" s="220" t="s">
        <v>189</v>
      </c>
      <c r="R84" s="128">
        <v>24</v>
      </c>
      <c r="S84" s="129">
        <v>24</v>
      </c>
      <c r="T84" s="219">
        <f t="shared" si="48"/>
        <v>0</v>
      </c>
      <c r="U84" s="125">
        <v>1</v>
      </c>
      <c r="V84" s="31"/>
      <c r="W84" s="130"/>
      <c r="X84" s="130"/>
      <c r="Y84" s="130"/>
      <c r="Z84" s="130"/>
      <c r="AA84" s="130"/>
      <c r="AB84" s="131"/>
      <c r="AC84" s="11"/>
      <c r="AD84" s="220" t="s">
        <v>199</v>
      </c>
      <c r="AE84" s="128">
        <v>30</v>
      </c>
      <c r="AF84" s="129">
        <v>33</v>
      </c>
      <c r="AG84" s="219">
        <f t="shared" si="49"/>
        <v>-3</v>
      </c>
      <c r="AH84" s="125">
        <v>2</v>
      </c>
      <c r="AI84" s="31"/>
      <c r="AJ84" s="88"/>
      <c r="AK84" s="88"/>
      <c r="AL84" s="88"/>
      <c r="AM84" s="88"/>
      <c r="AN84" s="88"/>
      <c r="AO84" s="89"/>
      <c r="AP84" s="11"/>
      <c r="AQ84" s="220" t="s">
        <v>219</v>
      </c>
      <c r="AR84" s="128">
        <v>45</v>
      </c>
      <c r="AS84" s="129">
        <v>45</v>
      </c>
      <c r="AT84" s="219">
        <f t="shared" si="50"/>
        <v>0</v>
      </c>
      <c r="AU84" s="125">
        <v>2</v>
      </c>
      <c r="AV84" s="31"/>
      <c r="AW84" s="88"/>
      <c r="AX84" s="88"/>
      <c r="AY84" s="88"/>
      <c r="AZ84" s="88"/>
      <c r="BA84" s="88"/>
      <c r="BB84" s="89"/>
      <c r="BC84" s="11"/>
      <c r="BD84" s="220" t="s">
        <v>176</v>
      </c>
      <c r="BE84" s="128">
        <v>48</v>
      </c>
      <c r="BF84" s="129">
        <v>46</v>
      </c>
      <c r="BG84" s="219">
        <f t="shared" si="46"/>
        <v>2</v>
      </c>
      <c r="BH84" s="125">
        <v>2</v>
      </c>
      <c r="BI84" s="288"/>
      <c r="BJ84" s="88"/>
      <c r="BK84" s="88"/>
      <c r="BL84" s="88"/>
      <c r="BM84" s="88"/>
      <c r="BN84" s="88"/>
      <c r="BO84" s="89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</row>
    <row r="85" spans="1:81" ht="15.75">
      <c r="A85" s="196"/>
      <c r="B85" s="196"/>
      <c r="C85" s="2">
        <v>39</v>
      </c>
      <c r="D85" s="220" t="s">
        <v>219</v>
      </c>
      <c r="E85" s="128">
        <v>13</v>
      </c>
      <c r="F85" s="129">
        <v>12</v>
      </c>
      <c r="G85" s="219">
        <f t="shared" si="47"/>
        <v>1</v>
      </c>
      <c r="H85" s="125">
        <v>1</v>
      </c>
      <c r="I85" s="31"/>
      <c r="J85" s="126"/>
      <c r="K85" s="126"/>
      <c r="L85" s="126"/>
      <c r="M85" s="126"/>
      <c r="N85" s="126"/>
      <c r="O85" s="127"/>
      <c r="P85" s="11"/>
      <c r="Q85" s="220" t="s">
        <v>217</v>
      </c>
      <c r="R85" s="128">
        <v>24</v>
      </c>
      <c r="S85" s="129">
        <v>24</v>
      </c>
      <c r="T85" s="219">
        <f t="shared" si="48"/>
        <v>0</v>
      </c>
      <c r="U85" s="125">
        <v>1</v>
      </c>
      <c r="V85" s="31"/>
      <c r="W85" s="130"/>
      <c r="X85" s="130"/>
      <c r="Y85" s="130"/>
      <c r="Z85" s="130"/>
      <c r="AA85" s="130"/>
      <c r="AB85" s="131"/>
      <c r="AC85" s="11"/>
      <c r="AD85" s="220" t="s">
        <v>192</v>
      </c>
      <c r="AE85" s="128">
        <v>37</v>
      </c>
      <c r="AF85" s="129">
        <v>26</v>
      </c>
      <c r="AG85" s="219">
        <f t="shared" si="49"/>
        <v>11</v>
      </c>
      <c r="AH85" s="125">
        <v>1</v>
      </c>
      <c r="AI85" s="31"/>
      <c r="AJ85" s="88"/>
      <c r="AK85" s="88"/>
      <c r="AL85" s="88"/>
      <c r="AM85" s="88"/>
      <c r="AN85" s="88"/>
      <c r="AO85" s="89"/>
      <c r="AP85" s="11"/>
      <c r="AQ85" s="220" t="s">
        <v>188</v>
      </c>
      <c r="AR85" s="128">
        <v>45</v>
      </c>
      <c r="AS85" s="129">
        <v>45</v>
      </c>
      <c r="AT85" s="219">
        <f t="shared" si="50"/>
        <v>0</v>
      </c>
      <c r="AU85" s="125">
        <v>2</v>
      </c>
      <c r="AV85" s="31"/>
      <c r="AW85" s="88"/>
      <c r="AX85" s="88"/>
      <c r="AY85" s="88"/>
      <c r="AZ85" s="88"/>
      <c r="BA85" s="88"/>
      <c r="BB85" s="89"/>
      <c r="BC85" s="11"/>
      <c r="BD85" s="220" t="s">
        <v>217</v>
      </c>
      <c r="BE85" s="128">
        <v>49</v>
      </c>
      <c r="BF85" s="129">
        <v>50</v>
      </c>
      <c r="BG85" s="219">
        <f t="shared" si="46"/>
        <v>-1</v>
      </c>
      <c r="BH85" s="125">
        <v>2</v>
      </c>
      <c r="BI85" s="288"/>
      <c r="BJ85" s="88"/>
      <c r="BK85" s="88"/>
      <c r="BL85" s="88"/>
      <c r="BM85" s="88"/>
      <c r="BN85" s="88"/>
      <c r="BO85" s="89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</row>
    <row r="86" spans="1:81" ht="15.75">
      <c r="A86" s="196"/>
      <c r="B86" s="196"/>
      <c r="C86" s="2">
        <v>40</v>
      </c>
      <c r="D86" s="220" t="s">
        <v>203</v>
      </c>
      <c r="E86" s="128">
        <v>12</v>
      </c>
      <c r="F86" s="129">
        <v>13</v>
      </c>
      <c r="G86" s="219">
        <f t="shared" si="47"/>
        <v>-1</v>
      </c>
      <c r="H86" s="125">
        <v>0</v>
      </c>
      <c r="I86" s="31"/>
      <c r="J86" s="126"/>
      <c r="K86" s="126"/>
      <c r="L86" s="126"/>
      <c r="M86" s="126"/>
      <c r="N86" s="126"/>
      <c r="O86" s="127"/>
      <c r="P86" s="11"/>
      <c r="Q86" s="220" t="s">
        <v>226</v>
      </c>
      <c r="R86" s="128">
        <v>20</v>
      </c>
      <c r="S86" s="129">
        <v>20</v>
      </c>
      <c r="T86" s="219">
        <f t="shared" si="48"/>
        <v>0</v>
      </c>
      <c r="U86" s="125">
        <v>1</v>
      </c>
      <c r="V86" s="31"/>
      <c r="W86" s="130"/>
      <c r="X86" s="130"/>
      <c r="Y86" s="130"/>
      <c r="Z86" s="130"/>
      <c r="AA86" s="130"/>
      <c r="AB86" s="131"/>
      <c r="AC86" s="11"/>
      <c r="AD86" s="220" t="s">
        <v>184</v>
      </c>
      <c r="AE86" s="128">
        <v>30</v>
      </c>
      <c r="AF86" s="129">
        <v>27</v>
      </c>
      <c r="AG86" s="219">
        <f t="shared" si="49"/>
        <v>3</v>
      </c>
      <c r="AH86" s="125">
        <v>1</v>
      </c>
      <c r="AI86" s="31"/>
      <c r="AJ86" s="88"/>
      <c r="AK86" s="88"/>
      <c r="AL86" s="88"/>
      <c r="AM86" s="88"/>
      <c r="AN86" s="88"/>
      <c r="AO86" s="89"/>
      <c r="AP86" s="11"/>
      <c r="AQ86" s="220" t="s">
        <v>232</v>
      </c>
      <c r="AR86" s="128">
        <v>39</v>
      </c>
      <c r="AS86" s="129">
        <v>40</v>
      </c>
      <c r="AT86" s="219">
        <f t="shared" si="50"/>
        <v>-1</v>
      </c>
      <c r="AU86" s="125">
        <v>2</v>
      </c>
      <c r="AV86" s="31"/>
      <c r="AW86" s="88"/>
      <c r="AX86" s="88"/>
      <c r="AY86" s="88"/>
      <c r="AZ86" s="88"/>
      <c r="BA86" s="88"/>
      <c r="BB86" s="89"/>
      <c r="BC86" s="11"/>
      <c r="BD86" s="220" t="s">
        <v>209</v>
      </c>
      <c r="BE86" s="128">
        <v>53</v>
      </c>
      <c r="BF86" s="129">
        <v>54</v>
      </c>
      <c r="BG86" s="219">
        <f t="shared" si="46"/>
        <v>-1</v>
      </c>
      <c r="BH86" s="125">
        <v>2</v>
      </c>
      <c r="BI86" s="288"/>
      <c r="BJ86" s="88"/>
      <c r="BK86" s="88"/>
      <c r="BL86" s="88"/>
      <c r="BM86" s="88"/>
      <c r="BN86" s="88"/>
      <c r="BO86" s="89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</row>
    <row r="87" spans="1:81" ht="15.75">
      <c r="A87" s="196"/>
      <c r="B87" s="196"/>
      <c r="C87" s="2">
        <v>41</v>
      </c>
      <c r="D87" s="220" t="s">
        <v>210</v>
      </c>
      <c r="E87" s="128">
        <v>12</v>
      </c>
      <c r="F87" s="129">
        <v>13</v>
      </c>
      <c r="G87" s="219">
        <f t="shared" si="47"/>
        <v>-1</v>
      </c>
      <c r="H87" s="125">
        <v>0</v>
      </c>
      <c r="I87" s="31"/>
      <c r="J87" s="126"/>
      <c r="K87" s="126"/>
      <c r="L87" s="126"/>
      <c r="M87" s="126"/>
      <c r="N87" s="126"/>
      <c r="O87" s="127"/>
      <c r="P87" s="11"/>
      <c r="Q87" s="220" t="s">
        <v>74</v>
      </c>
      <c r="R87" s="128">
        <v>21</v>
      </c>
      <c r="S87" s="129">
        <v>22</v>
      </c>
      <c r="T87" s="219">
        <f t="shared" si="48"/>
        <v>-1</v>
      </c>
      <c r="U87" s="125">
        <v>1</v>
      </c>
      <c r="V87" s="31"/>
      <c r="W87" s="130"/>
      <c r="X87" s="130"/>
      <c r="Y87" s="130"/>
      <c r="Z87" s="130"/>
      <c r="AA87" s="130"/>
      <c r="AB87" s="131"/>
      <c r="AC87" s="11"/>
      <c r="AD87" s="220" t="s">
        <v>186</v>
      </c>
      <c r="AE87" s="128">
        <v>34</v>
      </c>
      <c r="AF87" s="129">
        <v>32</v>
      </c>
      <c r="AG87" s="219">
        <f t="shared" si="49"/>
        <v>2</v>
      </c>
      <c r="AH87" s="125">
        <v>1</v>
      </c>
      <c r="AI87" s="31"/>
      <c r="AJ87" s="88"/>
      <c r="AK87" s="88"/>
      <c r="AL87" s="88"/>
      <c r="AM87" s="88"/>
      <c r="AN87" s="88"/>
      <c r="AO87" s="89"/>
      <c r="AP87" s="11"/>
      <c r="AQ87" s="220" t="s">
        <v>203</v>
      </c>
      <c r="AR87" s="128">
        <v>42</v>
      </c>
      <c r="AS87" s="129">
        <v>43</v>
      </c>
      <c r="AT87" s="219">
        <f t="shared" si="50"/>
        <v>-1</v>
      </c>
      <c r="AU87" s="125">
        <v>2</v>
      </c>
      <c r="AV87" s="31"/>
      <c r="AW87" s="88"/>
      <c r="AX87" s="88"/>
      <c r="AY87" s="88"/>
      <c r="AZ87" s="88"/>
      <c r="BA87" s="88"/>
      <c r="BB87" s="89"/>
      <c r="BC87" s="11"/>
      <c r="BD87" s="220" t="s">
        <v>188</v>
      </c>
      <c r="BE87" s="128">
        <v>55</v>
      </c>
      <c r="BF87" s="129">
        <v>58</v>
      </c>
      <c r="BG87" s="219">
        <f t="shared" si="46"/>
        <v>-3</v>
      </c>
      <c r="BH87" s="125">
        <v>2</v>
      </c>
      <c r="BI87" s="288"/>
      <c r="BJ87" s="88"/>
      <c r="BK87" s="88"/>
      <c r="BL87" s="88"/>
      <c r="BM87" s="88"/>
      <c r="BN87" s="88"/>
      <c r="BO87" s="89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</row>
    <row r="88" spans="1:81" ht="15.75">
      <c r="A88" s="196"/>
      <c r="B88" s="196"/>
      <c r="C88" s="2">
        <v>42</v>
      </c>
      <c r="D88" s="220" t="s">
        <v>218</v>
      </c>
      <c r="E88" s="128">
        <v>12</v>
      </c>
      <c r="F88" s="129">
        <v>13</v>
      </c>
      <c r="G88" s="219">
        <f t="shared" si="47"/>
        <v>-1</v>
      </c>
      <c r="H88" s="125">
        <v>0</v>
      </c>
      <c r="I88" s="31"/>
      <c r="J88" s="126"/>
      <c r="K88" s="126"/>
      <c r="L88" s="126"/>
      <c r="M88" s="126"/>
      <c r="N88" s="126"/>
      <c r="O88" s="127"/>
      <c r="P88" s="11"/>
      <c r="Q88" s="220" t="s">
        <v>201</v>
      </c>
      <c r="R88" s="128">
        <v>19</v>
      </c>
      <c r="S88" s="129">
        <v>20</v>
      </c>
      <c r="T88" s="219">
        <f t="shared" si="48"/>
        <v>-1</v>
      </c>
      <c r="U88" s="125">
        <v>1</v>
      </c>
      <c r="V88" s="31"/>
      <c r="W88" s="130"/>
      <c r="X88" s="130"/>
      <c r="Y88" s="130"/>
      <c r="Z88" s="130"/>
      <c r="AA88" s="130"/>
      <c r="AB88" s="131"/>
      <c r="AC88" s="11"/>
      <c r="AD88" s="220" t="s">
        <v>178</v>
      </c>
      <c r="AE88" s="128">
        <v>33</v>
      </c>
      <c r="AF88" s="129">
        <v>33</v>
      </c>
      <c r="AG88" s="219">
        <f t="shared" si="49"/>
        <v>0</v>
      </c>
      <c r="AH88" s="125">
        <v>1</v>
      </c>
      <c r="AI88" s="31"/>
      <c r="AJ88" s="88"/>
      <c r="AK88" s="88"/>
      <c r="AL88" s="88"/>
      <c r="AM88" s="88"/>
      <c r="AN88" s="88"/>
      <c r="AO88" s="89"/>
      <c r="AP88" s="11"/>
      <c r="AQ88" s="220" t="s">
        <v>215</v>
      </c>
      <c r="AR88" s="128">
        <v>40</v>
      </c>
      <c r="AS88" s="129">
        <v>42</v>
      </c>
      <c r="AT88" s="219">
        <f t="shared" si="50"/>
        <v>-2</v>
      </c>
      <c r="AU88" s="125">
        <v>2</v>
      </c>
      <c r="AV88" s="31"/>
      <c r="AW88" s="269"/>
      <c r="AX88" s="88"/>
      <c r="AY88" s="88"/>
      <c r="AZ88" s="88"/>
      <c r="BA88" s="88"/>
      <c r="BB88" s="89"/>
      <c r="BC88" s="11"/>
      <c r="BD88" s="220" t="s">
        <v>215</v>
      </c>
      <c r="BE88" s="128">
        <v>52</v>
      </c>
      <c r="BF88" s="129">
        <v>55</v>
      </c>
      <c r="BG88" s="219">
        <f t="shared" si="46"/>
        <v>-3</v>
      </c>
      <c r="BH88" s="125">
        <v>2</v>
      </c>
      <c r="BI88" s="288"/>
      <c r="BJ88" s="88"/>
      <c r="BK88" s="88"/>
      <c r="BL88" s="88"/>
      <c r="BM88" s="88"/>
      <c r="BN88" s="88"/>
      <c r="BO88" s="89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</row>
    <row r="89" spans="1:81" ht="15.75">
      <c r="A89" s="196"/>
      <c r="B89" s="196"/>
      <c r="C89" s="2">
        <v>43</v>
      </c>
      <c r="D89" s="220" t="s">
        <v>189</v>
      </c>
      <c r="E89" s="128">
        <v>11</v>
      </c>
      <c r="F89" s="129">
        <v>13</v>
      </c>
      <c r="G89" s="219">
        <f t="shared" si="47"/>
        <v>-2</v>
      </c>
      <c r="H89" s="125">
        <v>0</v>
      </c>
      <c r="I89" s="31"/>
      <c r="J89" s="126"/>
      <c r="K89" s="126"/>
      <c r="L89" s="126"/>
      <c r="M89" s="126"/>
      <c r="N89" s="126"/>
      <c r="O89" s="127"/>
      <c r="P89" s="11"/>
      <c r="Q89" s="220" t="s">
        <v>209</v>
      </c>
      <c r="R89" s="128">
        <v>18</v>
      </c>
      <c r="S89" s="129">
        <v>19</v>
      </c>
      <c r="T89" s="219">
        <f t="shared" si="48"/>
        <v>-1</v>
      </c>
      <c r="U89" s="125">
        <v>1</v>
      </c>
      <c r="V89" s="31"/>
      <c r="W89" s="130"/>
      <c r="X89" s="130"/>
      <c r="Y89" s="130"/>
      <c r="Z89" s="130"/>
      <c r="AA89" s="130"/>
      <c r="AB89" s="131"/>
      <c r="AC89" s="11"/>
      <c r="AD89" s="220" t="s">
        <v>176</v>
      </c>
      <c r="AE89" s="128">
        <v>31</v>
      </c>
      <c r="AF89" s="129">
        <v>33</v>
      </c>
      <c r="AG89" s="219">
        <f t="shared" si="49"/>
        <v>-2</v>
      </c>
      <c r="AH89" s="125">
        <v>1</v>
      </c>
      <c r="AI89" s="31"/>
      <c r="AJ89" s="88"/>
      <c r="AK89" s="88"/>
      <c r="AL89" s="88"/>
      <c r="AM89" s="88"/>
      <c r="AN89" s="88"/>
      <c r="AO89" s="89"/>
      <c r="AP89" s="11"/>
      <c r="AQ89" s="220" t="s">
        <v>230</v>
      </c>
      <c r="AR89" s="128">
        <v>44</v>
      </c>
      <c r="AS89" s="129">
        <v>46</v>
      </c>
      <c r="AT89" s="219">
        <f t="shared" si="50"/>
        <v>-2</v>
      </c>
      <c r="AU89" s="125">
        <v>2</v>
      </c>
      <c r="AV89" s="31"/>
      <c r="AW89" s="88"/>
      <c r="AX89" s="88"/>
      <c r="AY89" s="88"/>
      <c r="AZ89" s="88"/>
      <c r="BA89" s="88"/>
      <c r="BB89" s="89"/>
      <c r="BC89" s="11"/>
      <c r="BD89" s="220" t="s">
        <v>236</v>
      </c>
      <c r="BE89" s="128">
        <v>39</v>
      </c>
      <c r="BF89" s="129">
        <v>43</v>
      </c>
      <c r="BG89" s="219">
        <f t="shared" si="46"/>
        <v>-4</v>
      </c>
      <c r="BH89" s="125">
        <v>2</v>
      </c>
      <c r="BI89" s="288"/>
      <c r="BJ89" s="88"/>
      <c r="BK89" s="88"/>
      <c r="BL89" s="88"/>
      <c r="BM89" s="88"/>
      <c r="BN89" s="88"/>
      <c r="BO89" s="89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</row>
    <row r="90" spans="1:81" ht="15.75">
      <c r="A90" s="196"/>
      <c r="B90" s="196"/>
      <c r="C90" s="2">
        <v>44</v>
      </c>
      <c r="D90" s="220" t="s">
        <v>194</v>
      </c>
      <c r="E90" s="128">
        <v>11</v>
      </c>
      <c r="F90" s="129">
        <v>13</v>
      </c>
      <c r="G90" s="219">
        <f t="shared" si="47"/>
        <v>-2</v>
      </c>
      <c r="H90" s="125">
        <v>0</v>
      </c>
      <c r="I90" s="31"/>
      <c r="J90" s="126"/>
      <c r="K90" s="126"/>
      <c r="L90" s="126"/>
      <c r="M90" s="126"/>
      <c r="N90" s="126"/>
      <c r="O90" s="127"/>
      <c r="P90" s="11"/>
      <c r="Q90" s="220" t="s">
        <v>236</v>
      </c>
      <c r="R90" s="128">
        <v>15</v>
      </c>
      <c r="S90" s="129">
        <v>17</v>
      </c>
      <c r="T90" s="219">
        <f t="shared" si="48"/>
        <v>-2</v>
      </c>
      <c r="U90" s="125">
        <v>1</v>
      </c>
      <c r="V90" s="31"/>
      <c r="W90" s="130"/>
      <c r="X90" s="130"/>
      <c r="Y90" s="130"/>
      <c r="Z90" s="130"/>
      <c r="AA90" s="130"/>
      <c r="AB90" s="131"/>
      <c r="AC90" s="11"/>
      <c r="AD90" s="220" t="s">
        <v>208</v>
      </c>
      <c r="AE90" s="128">
        <v>28</v>
      </c>
      <c r="AF90" s="129">
        <v>31</v>
      </c>
      <c r="AG90" s="219">
        <f t="shared" si="49"/>
        <v>-3</v>
      </c>
      <c r="AH90" s="125">
        <v>1</v>
      </c>
      <c r="AI90" s="31"/>
      <c r="AJ90" s="88"/>
      <c r="AK90" s="88"/>
      <c r="AL90" s="88"/>
      <c r="AM90" s="88"/>
      <c r="AN90" s="88"/>
      <c r="AO90" s="89"/>
      <c r="AP90" s="11"/>
      <c r="AQ90" s="220" t="s">
        <v>76</v>
      </c>
      <c r="AR90" s="128">
        <v>30</v>
      </c>
      <c r="AS90" s="129">
        <v>32</v>
      </c>
      <c r="AT90" s="219">
        <f t="shared" si="50"/>
        <v>-2</v>
      </c>
      <c r="AU90" s="125">
        <v>2</v>
      </c>
      <c r="AV90" s="31"/>
      <c r="AW90" s="88"/>
      <c r="AX90" s="88"/>
      <c r="AY90" s="88"/>
      <c r="AZ90" s="88"/>
      <c r="BA90" s="88"/>
      <c r="BB90" s="89"/>
      <c r="BC90" s="11"/>
      <c r="BD90" s="220" t="s">
        <v>205</v>
      </c>
      <c r="BE90" s="128">
        <v>41</v>
      </c>
      <c r="BF90" s="129">
        <v>51</v>
      </c>
      <c r="BG90" s="219">
        <f t="shared" si="46"/>
        <v>-10</v>
      </c>
      <c r="BH90" s="125">
        <v>2</v>
      </c>
      <c r="BI90" s="288"/>
      <c r="BJ90" s="88"/>
      <c r="BK90" s="88"/>
      <c r="BL90" s="88"/>
      <c r="BM90" s="88"/>
      <c r="BN90" s="88"/>
      <c r="BO90" s="89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</row>
    <row r="91" spans="1:81" ht="15.75">
      <c r="A91" s="196"/>
      <c r="B91" s="196"/>
      <c r="C91" s="2">
        <v>45</v>
      </c>
      <c r="D91" s="220" t="s">
        <v>217</v>
      </c>
      <c r="E91" s="128">
        <v>11</v>
      </c>
      <c r="F91" s="129">
        <v>13</v>
      </c>
      <c r="G91" s="219">
        <f t="shared" si="47"/>
        <v>-2</v>
      </c>
      <c r="H91" s="125">
        <v>0</v>
      </c>
      <c r="I91" s="31"/>
      <c r="J91" s="126"/>
      <c r="K91" s="126"/>
      <c r="L91" s="126"/>
      <c r="M91" s="126"/>
      <c r="N91" s="126"/>
      <c r="O91" s="127"/>
      <c r="P91" s="11"/>
      <c r="Q91" s="220" t="s">
        <v>207</v>
      </c>
      <c r="R91" s="128">
        <v>18</v>
      </c>
      <c r="S91" s="129">
        <v>21</v>
      </c>
      <c r="T91" s="219">
        <f t="shared" si="48"/>
        <v>-3</v>
      </c>
      <c r="U91" s="125">
        <v>1</v>
      </c>
      <c r="V91" s="31"/>
      <c r="W91" s="130"/>
      <c r="X91" s="130"/>
      <c r="Y91" s="130"/>
      <c r="Z91" s="130"/>
      <c r="AA91" s="130"/>
      <c r="AB91" s="131"/>
      <c r="AC91" s="11"/>
      <c r="AD91" s="220" t="s">
        <v>76</v>
      </c>
      <c r="AE91" s="128">
        <v>17</v>
      </c>
      <c r="AF91" s="129">
        <v>21</v>
      </c>
      <c r="AG91" s="219">
        <f t="shared" si="49"/>
        <v>-4</v>
      </c>
      <c r="AH91" s="125">
        <v>1</v>
      </c>
      <c r="AI91" s="31"/>
      <c r="AJ91" s="88"/>
      <c r="AK91" s="88"/>
      <c r="AL91" s="88"/>
      <c r="AM91" s="88"/>
      <c r="AN91" s="88"/>
      <c r="AO91" s="89"/>
      <c r="AP91" s="11"/>
      <c r="AQ91" s="220" t="s">
        <v>207</v>
      </c>
      <c r="AR91" s="128">
        <v>38</v>
      </c>
      <c r="AS91" s="129">
        <v>40</v>
      </c>
      <c r="AT91" s="219">
        <f t="shared" si="50"/>
        <v>-2</v>
      </c>
      <c r="AU91" s="125">
        <v>2</v>
      </c>
      <c r="AV91" s="31"/>
      <c r="AW91" s="88"/>
      <c r="AX91" s="88"/>
      <c r="AY91" s="88"/>
      <c r="AZ91" s="88"/>
      <c r="BA91" s="88"/>
      <c r="BB91" s="89"/>
      <c r="BC91" s="11"/>
      <c r="BD91" s="220" t="s">
        <v>202</v>
      </c>
      <c r="BE91" s="128">
        <v>37</v>
      </c>
      <c r="BF91" s="129">
        <v>47</v>
      </c>
      <c r="BG91" s="219">
        <f t="shared" si="46"/>
        <v>-10</v>
      </c>
      <c r="BH91" s="125">
        <v>2</v>
      </c>
      <c r="BI91" s="288"/>
      <c r="BJ91" s="88"/>
      <c r="BK91" s="88"/>
      <c r="BL91" s="88"/>
      <c r="BM91" s="88"/>
      <c r="BN91" s="88"/>
      <c r="BO91" s="89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</row>
    <row r="92" spans="1:81" ht="15.75">
      <c r="A92" s="196"/>
      <c r="B92" s="196"/>
      <c r="C92" s="2">
        <v>46</v>
      </c>
      <c r="D92" s="220" t="s">
        <v>239</v>
      </c>
      <c r="E92" s="128">
        <v>11</v>
      </c>
      <c r="F92" s="129">
        <v>13</v>
      </c>
      <c r="G92" s="219">
        <f t="shared" si="47"/>
        <v>-2</v>
      </c>
      <c r="H92" s="125">
        <v>0</v>
      </c>
      <c r="I92" s="31"/>
      <c r="J92" s="126"/>
      <c r="K92" s="126"/>
      <c r="L92" s="126"/>
      <c r="M92" s="126"/>
      <c r="N92" s="126"/>
      <c r="O92" s="127"/>
      <c r="P92" s="11"/>
      <c r="Q92" s="220" t="s">
        <v>219</v>
      </c>
      <c r="R92" s="128">
        <v>22</v>
      </c>
      <c r="S92" s="129">
        <v>25</v>
      </c>
      <c r="T92" s="219">
        <f t="shared" si="48"/>
        <v>-3</v>
      </c>
      <c r="U92" s="125">
        <v>1</v>
      </c>
      <c r="V92" s="31"/>
      <c r="W92" s="130"/>
      <c r="X92" s="130"/>
      <c r="Y92" s="130"/>
      <c r="Z92" s="130"/>
      <c r="AA92" s="130"/>
      <c r="AB92" s="131"/>
      <c r="AC92" s="11"/>
      <c r="AD92" s="220" t="s">
        <v>95</v>
      </c>
      <c r="AE92" s="128">
        <v>25</v>
      </c>
      <c r="AF92" s="129">
        <v>30</v>
      </c>
      <c r="AG92" s="219">
        <f t="shared" si="49"/>
        <v>-5</v>
      </c>
      <c r="AH92" s="125">
        <v>1</v>
      </c>
      <c r="AI92" s="31"/>
      <c r="AJ92" s="88"/>
      <c r="AK92" s="88"/>
      <c r="AL92" s="88"/>
      <c r="AM92" s="88"/>
      <c r="AN92" s="88"/>
      <c r="AO92" s="89"/>
      <c r="AP92" s="11"/>
      <c r="AQ92" s="220" t="s">
        <v>243</v>
      </c>
      <c r="AR92" s="128">
        <v>37</v>
      </c>
      <c r="AS92" s="129">
        <v>44</v>
      </c>
      <c r="AT92" s="219">
        <f t="shared" si="50"/>
        <v>-7</v>
      </c>
      <c r="AU92" s="125">
        <v>2</v>
      </c>
      <c r="AV92" s="31"/>
      <c r="AW92" s="88"/>
      <c r="AX92" s="88"/>
      <c r="AY92" s="88"/>
      <c r="AZ92" s="88"/>
      <c r="BA92" s="88"/>
      <c r="BB92" s="89"/>
      <c r="BC92" s="11"/>
      <c r="BD92" s="220" t="s">
        <v>207</v>
      </c>
      <c r="BE92" s="128">
        <v>42</v>
      </c>
      <c r="BF92" s="129">
        <v>53</v>
      </c>
      <c r="BG92" s="219">
        <f t="shared" si="46"/>
        <v>-11</v>
      </c>
      <c r="BH92" s="125">
        <v>2</v>
      </c>
      <c r="BI92" s="288"/>
      <c r="BJ92" s="88"/>
      <c r="BK92" s="88"/>
      <c r="BL92" s="88"/>
      <c r="BM92" s="88"/>
      <c r="BN92" s="88"/>
      <c r="BO92" s="89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</row>
    <row r="93" spans="1:81" ht="15.75">
      <c r="A93" s="196"/>
      <c r="B93" s="196"/>
      <c r="C93" s="2">
        <v>47</v>
      </c>
      <c r="D93" s="220" t="s">
        <v>242</v>
      </c>
      <c r="E93" s="128">
        <v>11</v>
      </c>
      <c r="F93" s="129">
        <v>13</v>
      </c>
      <c r="G93" s="219">
        <f t="shared" si="47"/>
        <v>-2</v>
      </c>
      <c r="H93" s="125">
        <v>0</v>
      </c>
      <c r="I93" s="31"/>
      <c r="J93" s="126"/>
      <c r="K93" s="126"/>
      <c r="L93" s="126"/>
      <c r="M93" s="126"/>
      <c r="N93" s="126"/>
      <c r="O93" s="127"/>
      <c r="P93" s="11"/>
      <c r="Q93" s="220" t="s">
        <v>214</v>
      </c>
      <c r="R93" s="128">
        <v>22</v>
      </c>
      <c r="S93" s="129">
        <v>25</v>
      </c>
      <c r="T93" s="219">
        <f t="shared" si="48"/>
        <v>-3</v>
      </c>
      <c r="U93" s="125">
        <v>1</v>
      </c>
      <c r="V93" s="31"/>
      <c r="W93" s="130"/>
      <c r="X93" s="130"/>
      <c r="Y93" s="130"/>
      <c r="Z93" s="130"/>
      <c r="AA93" s="130"/>
      <c r="AB93" s="131"/>
      <c r="AC93" s="11"/>
      <c r="AD93" s="220" t="s">
        <v>74</v>
      </c>
      <c r="AE93" s="128">
        <v>30</v>
      </c>
      <c r="AF93" s="129">
        <v>35</v>
      </c>
      <c r="AG93" s="219">
        <f t="shared" si="49"/>
        <v>-5</v>
      </c>
      <c r="AH93" s="125">
        <v>1</v>
      </c>
      <c r="AI93" s="31"/>
      <c r="AJ93" s="88"/>
      <c r="AK93" s="88"/>
      <c r="AL93" s="88"/>
      <c r="AM93" s="88"/>
      <c r="AN93" s="88"/>
      <c r="AO93" s="89"/>
      <c r="AP93" s="11"/>
      <c r="AQ93" s="220" t="s">
        <v>199</v>
      </c>
      <c r="AR93" s="128">
        <v>37</v>
      </c>
      <c r="AS93" s="129">
        <v>46</v>
      </c>
      <c r="AT93" s="219">
        <f t="shared" si="50"/>
        <v>-9</v>
      </c>
      <c r="AU93" s="125">
        <v>2</v>
      </c>
      <c r="AV93" s="31"/>
      <c r="AW93" s="88"/>
      <c r="AX93" s="88"/>
      <c r="AY93" s="88"/>
      <c r="AZ93" s="88"/>
      <c r="BA93" s="88"/>
      <c r="BB93" s="89"/>
      <c r="BC93" s="11"/>
      <c r="BD93" s="220" t="s">
        <v>76</v>
      </c>
      <c r="BE93" s="128">
        <v>30</v>
      </c>
      <c r="BF93" s="129">
        <v>45</v>
      </c>
      <c r="BG93" s="219">
        <f t="shared" si="46"/>
        <v>-15</v>
      </c>
      <c r="BH93" s="125">
        <v>2</v>
      </c>
      <c r="BI93" s="288"/>
      <c r="BJ93" s="88"/>
      <c r="BK93" s="88"/>
      <c r="BL93" s="88"/>
      <c r="BM93" s="88"/>
      <c r="BN93" s="88"/>
      <c r="BO93" s="89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</row>
    <row r="94" spans="1:81" ht="15.75">
      <c r="A94" s="196"/>
      <c r="B94" s="196"/>
      <c r="C94" s="2">
        <v>48</v>
      </c>
      <c r="D94" s="220" t="s">
        <v>182</v>
      </c>
      <c r="E94" s="128">
        <v>10</v>
      </c>
      <c r="F94" s="129">
        <v>13</v>
      </c>
      <c r="G94" s="219">
        <f t="shared" si="47"/>
        <v>-3</v>
      </c>
      <c r="H94" s="125">
        <v>0</v>
      </c>
      <c r="I94" s="31"/>
      <c r="J94" s="126"/>
      <c r="K94" s="126"/>
      <c r="L94" s="126"/>
      <c r="M94" s="126"/>
      <c r="N94" s="126"/>
      <c r="O94" s="127"/>
      <c r="P94" s="11"/>
      <c r="Q94" s="220" t="s">
        <v>230</v>
      </c>
      <c r="R94" s="128">
        <v>21</v>
      </c>
      <c r="S94" s="129">
        <v>24</v>
      </c>
      <c r="T94" s="219">
        <f t="shared" si="48"/>
        <v>-3</v>
      </c>
      <c r="U94" s="125">
        <v>1</v>
      </c>
      <c r="V94" s="31"/>
      <c r="W94" s="130"/>
      <c r="X94" s="130"/>
      <c r="Y94" s="130"/>
      <c r="Z94" s="130"/>
      <c r="AA94" s="130"/>
      <c r="AB94" s="131"/>
      <c r="AC94" s="11"/>
      <c r="AD94" s="220" t="s">
        <v>203</v>
      </c>
      <c r="AE94" s="128">
        <v>29</v>
      </c>
      <c r="AF94" s="129">
        <v>35</v>
      </c>
      <c r="AG94" s="219">
        <f t="shared" si="49"/>
        <v>-6</v>
      </c>
      <c r="AH94" s="125">
        <v>1</v>
      </c>
      <c r="AI94" s="31"/>
      <c r="AJ94" s="88"/>
      <c r="AK94" s="88"/>
      <c r="AL94" s="88"/>
      <c r="AM94" s="88"/>
      <c r="AN94" s="88"/>
      <c r="AO94" s="89"/>
      <c r="AP94" s="11"/>
      <c r="AQ94" s="379" t="s">
        <v>221</v>
      </c>
      <c r="AR94" s="128">
        <v>36</v>
      </c>
      <c r="AS94" s="129">
        <v>49</v>
      </c>
      <c r="AT94" s="219">
        <f t="shared" si="50"/>
        <v>-13</v>
      </c>
      <c r="AU94" s="125">
        <v>2</v>
      </c>
      <c r="AV94" s="31"/>
      <c r="AW94" s="88"/>
      <c r="AX94" s="88"/>
      <c r="AY94" s="88"/>
      <c r="AZ94" s="88"/>
      <c r="BA94" s="88"/>
      <c r="BB94" s="89"/>
      <c r="BC94" s="11"/>
      <c r="BD94" s="220" t="s">
        <v>199</v>
      </c>
      <c r="BE94" s="128">
        <v>37</v>
      </c>
      <c r="BF94" s="129">
        <v>59</v>
      </c>
      <c r="BG94" s="219">
        <f t="shared" si="46"/>
        <v>-22</v>
      </c>
      <c r="BH94" s="125">
        <v>2</v>
      </c>
      <c r="BI94" s="288"/>
      <c r="BJ94" s="88"/>
      <c r="BK94" s="88"/>
      <c r="BL94" s="88"/>
      <c r="BM94" s="88"/>
      <c r="BN94" s="88"/>
      <c r="BO94" s="89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</row>
    <row r="95" spans="1:81" ht="15.75">
      <c r="A95" s="196"/>
      <c r="B95" s="196"/>
      <c r="C95" s="2">
        <v>49</v>
      </c>
      <c r="D95" s="220" t="s">
        <v>186</v>
      </c>
      <c r="E95" s="128">
        <v>10</v>
      </c>
      <c r="F95" s="129">
        <v>13</v>
      </c>
      <c r="G95" s="219">
        <f t="shared" si="47"/>
        <v>-3</v>
      </c>
      <c r="H95" s="125">
        <v>0</v>
      </c>
      <c r="I95" s="31"/>
      <c r="J95" s="126"/>
      <c r="K95" s="126"/>
      <c r="L95" s="126"/>
      <c r="M95" s="126"/>
      <c r="N95" s="126"/>
      <c r="O95" s="127"/>
      <c r="P95" s="11"/>
      <c r="Q95" s="220" t="s">
        <v>225</v>
      </c>
      <c r="R95" s="128">
        <v>15</v>
      </c>
      <c r="S95" s="129">
        <v>19</v>
      </c>
      <c r="T95" s="219">
        <f t="shared" si="48"/>
        <v>-4</v>
      </c>
      <c r="U95" s="125">
        <v>1</v>
      </c>
      <c r="V95" s="31"/>
      <c r="W95" s="130"/>
      <c r="X95" s="130"/>
      <c r="Y95" s="130"/>
      <c r="Z95" s="130"/>
      <c r="AA95" s="130"/>
      <c r="AB95" s="131"/>
      <c r="AC95" s="11"/>
      <c r="AD95" s="220" t="s">
        <v>189</v>
      </c>
      <c r="AE95" s="128">
        <v>31</v>
      </c>
      <c r="AF95" s="129">
        <v>37</v>
      </c>
      <c r="AG95" s="219">
        <f t="shared" si="49"/>
        <v>-6</v>
      </c>
      <c r="AH95" s="125">
        <v>1</v>
      </c>
      <c r="AI95" s="31"/>
      <c r="AJ95" s="88"/>
      <c r="AK95" s="88"/>
      <c r="AL95" s="88"/>
      <c r="AM95" s="88"/>
      <c r="AN95" s="88"/>
      <c r="AO95" s="89"/>
      <c r="AP95" s="11"/>
      <c r="AQ95" s="220"/>
      <c r="AR95" s="128">
        <v>37</v>
      </c>
      <c r="AS95" s="129">
        <v>39</v>
      </c>
      <c r="AT95" s="219">
        <f t="shared" si="50"/>
        <v>-2</v>
      </c>
      <c r="AU95" s="125">
        <v>1</v>
      </c>
      <c r="AV95" s="31"/>
      <c r="AW95" s="88"/>
      <c r="AX95" s="88"/>
      <c r="AY95" s="88"/>
      <c r="AZ95" s="88"/>
      <c r="BA95" s="88"/>
      <c r="BB95" s="89"/>
      <c r="BC95" s="11"/>
      <c r="BD95" s="220"/>
      <c r="BE95" s="128"/>
      <c r="BF95" s="129"/>
      <c r="BG95" s="219">
        <f aca="true" t="shared" si="51" ref="BG95:BG110">SUM(BE95-BF95)</f>
        <v>0</v>
      </c>
      <c r="BH95" s="125"/>
      <c r="BI95" s="288"/>
      <c r="BJ95" s="88"/>
      <c r="BK95" s="88"/>
      <c r="BL95" s="88"/>
      <c r="BM95" s="88"/>
      <c r="BN95" s="88"/>
      <c r="BO95" s="89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</row>
    <row r="96" spans="1:81" ht="15.75">
      <c r="A96" s="196"/>
      <c r="B96" s="196"/>
      <c r="C96" s="2">
        <v>50</v>
      </c>
      <c r="D96" s="220" t="s">
        <v>234</v>
      </c>
      <c r="E96" s="128">
        <v>10</v>
      </c>
      <c r="F96" s="129">
        <v>13</v>
      </c>
      <c r="G96" s="219">
        <f t="shared" si="47"/>
        <v>-3</v>
      </c>
      <c r="H96" s="125">
        <v>0</v>
      </c>
      <c r="I96" s="31"/>
      <c r="J96" s="126"/>
      <c r="K96" s="126"/>
      <c r="L96" s="126"/>
      <c r="M96" s="126"/>
      <c r="N96" s="126"/>
      <c r="O96" s="127"/>
      <c r="P96" s="11"/>
      <c r="Q96" s="220" t="s">
        <v>76</v>
      </c>
      <c r="R96" s="128">
        <v>17</v>
      </c>
      <c r="S96" s="129">
        <v>21</v>
      </c>
      <c r="T96" s="219">
        <f t="shared" si="48"/>
        <v>-4</v>
      </c>
      <c r="U96" s="125">
        <v>1</v>
      </c>
      <c r="V96" s="31"/>
      <c r="W96" s="130"/>
      <c r="X96" s="130"/>
      <c r="Y96" s="130"/>
      <c r="Z96" s="130"/>
      <c r="AA96" s="130"/>
      <c r="AB96" s="131"/>
      <c r="AC96" s="11"/>
      <c r="AD96" s="220" t="s">
        <v>217</v>
      </c>
      <c r="AE96" s="128">
        <v>31</v>
      </c>
      <c r="AF96" s="129">
        <v>37</v>
      </c>
      <c r="AG96" s="219">
        <f t="shared" si="49"/>
        <v>-6</v>
      </c>
      <c r="AH96" s="125">
        <v>1</v>
      </c>
      <c r="AI96" s="31"/>
      <c r="AJ96" s="88"/>
      <c r="AK96" s="88"/>
      <c r="AL96" s="88"/>
      <c r="AM96" s="88"/>
      <c r="AN96" s="88"/>
      <c r="AO96" s="89"/>
      <c r="AP96" s="11"/>
      <c r="AQ96" s="220"/>
      <c r="AR96" s="128">
        <v>36</v>
      </c>
      <c r="AS96" s="129">
        <v>43</v>
      </c>
      <c r="AT96" s="219">
        <f t="shared" si="50"/>
        <v>-7</v>
      </c>
      <c r="AU96" s="125">
        <v>1</v>
      </c>
      <c r="AV96" s="31"/>
      <c r="AW96" s="88"/>
      <c r="AX96" s="88"/>
      <c r="AY96" s="88"/>
      <c r="AZ96" s="88"/>
      <c r="BA96" s="88"/>
      <c r="BB96" s="89"/>
      <c r="BC96" s="11"/>
      <c r="BD96" s="220"/>
      <c r="BE96" s="128"/>
      <c r="BF96" s="129"/>
      <c r="BG96" s="219">
        <f t="shared" si="51"/>
        <v>0</v>
      </c>
      <c r="BH96" s="125"/>
      <c r="BI96" s="288"/>
      <c r="BJ96" s="88"/>
      <c r="BK96" s="88"/>
      <c r="BL96" s="88"/>
      <c r="BM96" s="88"/>
      <c r="BN96" s="88"/>
      <c r="BO96" s="89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</row>
    <row r="97" spans="1:81" ht="15.75">
      <c r="A97" s="196"/>
      <c r="B97" s="196"/>
      <c r="C97" s="2">
        <v>51</v>
      </c>
      <c r="D97" s="220" t="s">
        <v>238</v>
      </c>
      <c r="E97" s="128">
        <v>10</v>
      </c>
      <c r="F97" s="129">
        <v>13</v>
      </c>
      <c r="G97" s="219">
        <f t="shared" si="47"/>
        <v>-3</v>
      </c>
      <c r="H97" s="125">
        <v>0</v>
      </c>
      <c r="I97" s="31"/>
      <c r="J97" s="126"/>
      <c r="K97" s="126"/>
      <c r="L97" s="126"/>
      <c r="M97" s="126"/>
      <c r="N97" s="126"/>
      <c r="O97" s="127"/>
      <c r="P97" s="11"/>
      <c r="Q97" s="220" t="s">
        <v>188</v>
      </c>
      <c r="R97" s="128">
        <v>20</v>
      </c>
      <c r="S97" s="129">
        <v>24</v>
      </c>
      <c r="T97" s="219">
        <f t="shared" si="48"/>
        <v>-4</v>
      </c>
      <c r="U97" s="125">
        <v>1</v>
      </c>
      <c r="V97" s="31"/>
      <c r="W97" s="130"/>
      <c r="X97" s="130"/>
      <c r="Y97" s="130"/>
      <c r="Z97" s="130"/>
      <c r="AA97" s="130"/>
      <c r="AB97" s="131"/>
      <c r="AC97" s="11"/>
      <c r="AD97" s="220" t="s">
        <v>236</v>
      </c>
      <c r="AE97" s="128">
        <v>24</v>
      </c>
      <c r="AF97" s="129">
        <v>30</v>
      </c>
      <c r="AG97" s="219">
        <f t="shared" si="49"/>
        <v>-6</v>
      </c>
      <c r="AH97" s="125">
        <v>1</v>
      </c>
      <c r="AI97" s="31"/>
      <c r="AJ97" s="88"/>
      <c r="AK97" s="88"/>
      <c r="AL97" s="88"/>
      <c r="AM97" s="88"/>
      <c r="AN97" s="88"/>
      <c r="AO97" s="89"/>
      <c r="AP97" s="11"/>
      <c r="AQ97" s="220"/>
      <c r="AR97" s="128">
        <v>38</v>
      </c>
      <c r="AS97" s="129">
        <v>48</v>
      </c>
      <c r="AT97" s="219">
        <f t="shared" si="50"/>
        <v>-10</v>
      </c>
      <c r="AU97" s="125">
        <v>1</v>
      </c>
      <c r="AV97" s="31"/>
      <c r="AW97" s="88"/>
      <c r="AX97" s="88"/>
      <c r="AY97" s="88"/>
      <c r="AZ97" s="88"/>
      <c r="BA97" s="88"/>
      <c r="BB97" s="89"/>
      <c r="BC97" s="11"/>
      <c r="BD97" s="220"/>
      <c r="BE97" s="128"/>
      <c r="BF97" s="129"/>
      <c r="BG97" s="219">
        <f t="shared" si="51"/>
        <v>0</v>
      </c>
      <c r="BH97" s="125"/>
      <c r="BI97" s="288"/>
      <c r="BJ97" s="88"/>
      <c r="BK97" s="88"/>
      <c r="BL97" s="88"/>
      <c r="BM97" s="88"/>
      <c r="BN97" s="88"/>
      <c r="BO97" s="89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</row>
    <row r="98" spans="1:81" ht="15.75">
      <c r="A98" s="196"/>
      <c r="B98" s="196"/>
      <c r="C98" s="2">
        <v>52</v>
      </c>
      <c r="D98" s="220" t="s">
        <v>241</v>
      </c>
      <c r="E98" s="128">
        <v>10</v>
      </c>
      <c r="F98" s="129">
        <v>13</v>
      </c>
      <c r="G98" s="219">
        <f t="shared" si="47"/>
        <v>-3</v>
      </c>
      <c r="H98" s="125">
        <v>0</v>
      </c>
      <c r="I98" s="31"/>
      <c r="J98" s="126"/>
      <c r="K98" s="126"/>
      <c r="L98" s="126"/>
      <c r="M98" s="126"/>
      <c r="N98" s="126"/>
      <c r="O98" s="127"/>
      <c r="P98" s="11"/>
      <c r="Q98" s="220" t="s">
        <v>196</v>
      </c>
      <c r="R98" s="128">
        <v>16</v>
      </c>
      <c r="S98" s="129">
        <v>20</v>
      </c>
      <c r="T98" s="219">
        <f t="shared" si="48"/>
        <v>-4</v>
      </c>
      <c r="U98" s="125">
        <v>1</v>
      </c>
      <c r="V98" s="31"/>
      <c r="W98" s="130"/>
      <c r="X98" s="130"/>
      <c r="Y98" s="130"/>
      <c r="Z98" s="130"/>
      <c r="AA98" s="130"/>
      <c r="AB98" s="131"/>
      <c r="AC98" s="11"/>
      <c r="AD98" s="220" t="s">
        <v>214</v>
      </c>
      <c r="AE98" s="128">
        <v>31</v>
      </c>
      <c r="AF98" s="129">
        <v>38</v>
      </c>
      <c r="AG98" s="219">
        <f t="shared" si="49"/>
        <v>-7</v>
      </c>
      <c r="AH98" s="125">
        <v>1</v>
      </c>
      <c r="AI98" s="31"/>
      <c r="AJ98" s="88"/>
      <c r="AK98" s="88"/>
      <c r="AL98" s="88"/>
      <c r="AM98" s="88"/>
      <c r="AN98" s="88"/>
      <c r="AO98" s="89"/>
      <c r="AP98" s="11"/>
      <c r="AQ98" s="220"/>
      <c r="AR98" s="128">
        <v>34</v>
      </c>
      <c r="AS98" s="129">
        <v>45</v>
      </c>
      <c r="AT98" s="219">
        <f t="shared" si="50"/>
        <v>-11</v>
      </c>
      <c r="AU98" s="125">
        <v>1</v>
      </c>
      <c r="AV98" s="31"/>
      <c r="AW98" s="88"/>
      <c r="AX98" s="88"/>
      <c r="AY98" s="88"/>
      <c r="AZ98" s="88"/>
      <c r="BA98" s="88"/>
      <c r="BB98" s="89"/>
      <c r="BC98" s="11"/>
      <c r="BD98" s="220"/>
      <c r="BE98" s="128"/>
      <c r="BF98" s="129"/>
      <c r="BG98" s="219">
        <f t="shared" si="51"/>
        <v>0</v>
      </c>
      <c r="BH98" s="125"/>
      <c r="BI98" s="288"/>
      <c r="BJ98" s="88"/>
      <c r="BK98" s="88"/>
      <c r="BL98" s="88"/>
      <c r="BM98" s="88"/>
      <c r="BN98" s="88"/>
      <c r="BO98" s="89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</row>
    <row r="99" spans="1:81" ht="15.75">
      <c r="A99" s="196"/>
      <c r="B99" s="196"/>
      <c r="C99" s="2">
        <v>53</v>
      </c>
      <c r="D99" s="220" t="s">
        <v>214</v>
      </c>
      <c r="E99" s="128">
        <v>9</v>
      </c>
      <c r="F99" s="129">
        <v>13</v>
      </c>
      <c r="G99" s="219">
        <f t="shared" si="47"/>
        <v>-4</v>
      </c>
      <c r="H99" s="125">
        <v>0</v>
      </c>
      <c r="I99" s="31"/>
      <c r="J99" s="126"/>
      <c r="K99" s="126"/>
      <c r="L99" s="126"/>
      <c r="M99" s="126"/>
      <c r="N99" s="126"/>
      <c r="O99" s="127"/>
      <c r="P99" s="11"/>
      <c r="Q99" s="220" t="s">
        <v>187</v>
      </c>
      <c r="R99" s="128">
        <v>17</v>
      </c>
      <c r="S99" s="129">
        <v>23</v>
      </c>
      <c r="T99" s="219">
        <f t="shared" si="48"/>
        <v>-6</v>
      </c>
      <c r="U99" s="125">
        <v>1</v>
      </c>
      <c r="V99" s="31"/>
      <c r="W99" s="130"/>
      <c r="X99" s="130"/>
      <c r="Y99" s="130"/>
      <c r="Z99" s="130"/>
      <c r="AA99" s="130"/>
      <c r="AB99" s="131"/>
      <c r="AC99" s="11"/>
      <c r="AD99" s="220" t="s">
        <v>207</v>
      </c>
      <c r="AE99" s="128">
        <v>25</v>
      </c>
      <c r="AF99" s="129">
        <v>34</v>
      </c>
      <c r="AG99" s="219">
        <f t="shared" si="49"/>
        <v>-9</v>
      </c>
      <c r="AH99" s="125">
        <v>1</v>
      </c>
      <c r="AI99" s="31"/>
      <c r="AJ99" s="88"/>
      <c r="AK99" s="88"/>
      <c r="AL99" s="88"/>
      <c r="AM99" s="88"/>
      <c r="AN99" s="88"/>
      <c r="AO99" s="89"/>
      <c r="AP99" s="11"/>
      <c r="AQ99" s="220"/>
      <c r="AR99" s="128">
        <v>28</v>
      </c>
      <c r="AS99" s="129">
        <v>44</v>
      </c>
      <c r="AT99" s="219">
        <f t="shared" si="50"/>
        <v>-16</v>
      </c>
      <c r="AU99" s="125">
        <v>1</v>
      </c>
      <c r="AV99" s="31"/>
      <c r="AW99" s="88"/>
      <c r="AX99" s="88"/>
      <c r="AY99" s="88"/>
      <c r="AZ99" s="88"/>
      <c r="BA99" s="88"/>
      <c r="BB99" s="89"/>
      <c r="BC99" s="11"/>
      <c r="BD99" s="220"/>
      <c r="BE99" s="128"/>
      <c r="BF99" s="129"/>
      <c r="BG99" s="219">
        <f t="shared" si="51"/>
        <v>0</v>
      </c>
      <c r="BH99" s="125"/>
      <c r="BI99" s="288"/>
      <c r="BJ99" s="88"/>
      <c r="BK99" s="88"/>
      <c r="BL99" s="88"/>
      <c r="BM99" s="88"/>
      <c r="BN99" s="88"/>
      <c r="BO99" s="89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</row>
    <row r="100" spans="1:81" ht="15.75">
      <c r="A100" s="196"/>
      <c r="B100" s="196"/>
      <c r="C100" s="2">
        <v>54</v>
      </c>
      <c r="D100" s="220" t="s">
        <v>222</v>
      </c>
      <c r="E100" s="128">
        <v>9</v>
      </c>
      <c r="F100" s="129">
        <v>13</v>
      </c>
      <c r="G100" s="219">
        <f t="shared" si="47"/>
        <v>-4</v>
      </c>
      <c r="H100" s="125">
        <v>0</v>
      </c>
      <c r="I100" s="31"/>
      <c r="J100" s="126"/>
      <c r="K100" s="126"/>
      <c r="L100" s="126"/>
      <c r="M100" s="126"/>
      <c r="N100" s="126"/>
      <c r="O100" s="127"/>
      <c r="P100" s="11"/>
      <c r="Q100" s="220" t="s">
        <v>199</v>
      </c>
      <c r="R100" s="128">
        <v>17</v>
      </c>
      <c r="S100" s="129">
        <v>23</v>
      </c>
      <c r="T100" s="219">
        <f t="shared" si="48"/>
        <v>-6</v>
      </c>
      <c r="U100" s="125">
        <v>1</v>
      </c>
      <c r="V100" s="31"/>
      <c r="W100" s="130"/>
      <c r="X100" s="130"/>
      <c r="Y100" s="130"/>
      <c r="Z100" s="130"/>
      <c r="AA100" s="130"/>
      <c r="AB100" s="131"/>
      <c r="AC100" s="11"/>
      <c r="AD100" s="220" t="s">
        <v>196</v>
      </c>
      <c r="AE100" s="128">
        <v>24</v>
      </c>
      <c r="AF100" s="129">
        <v>33</v>
      </c>
      <c r="AG100" s="219">
        <f t="shared" si="49"/>
        <v>-9</v>
      </c>
      <c r="AH100" s="125">
        <v>1</v>
      </c>
      <c r="AI100" s="31"/>
      <c r="AJ100" s="88"/>
      <c r="AK100" s="88"/>
      <c r="AL100" s="88"/>
      <c r="AM100" s="88"/>
      <c r="AN100" s="88"/>
      <c r="AO100" s="89"/>
      <c r="AP100" s="11"/>
      <c r="AQ100" s="220"/>
      <c r="AR100" s="128">
        <v>30</v>
      </c>
      <c r="AS100" s="129">
        <v>46</v>
      </c>
      <c r="AT100" s="219">
        <f t="shared" si="50"/>
        <v>-16</v>
      </c>
      <c r="AU100" s="125">
        <v>1</v>
      </c>
      <c r="AV100" s="31"/>
      <c r="AW100" s="88"/>
      <c r="AX100" s="88"/>
      <c r="AY100" s="88"/>
      <c r="AZ100" s="88"/>
      <c r="BA100" s="88"/>
      <c r="BB100" s="89"/>
      <c r="BC100" s="11"/>
      <c r="BD100" s="220"/>
      <c r="BE100" s="128"/>
      <c r="BF100" s="129"/>
      <c r="BG100" s="219">
        <f t="shared" si="51"/>
        <v>0</v>
      </c>
      <c r="BH100" s="125"/>
      <c r="BI100" s="288"/>
      <c r="BJ100" s="88"/>
      <c r="BK100" s="88"/>
      <c r="BL100" s="88"/>
      <c r="BM100" s="88"/>
      <c r="BN100" s="88"/>
      <c r="BO100" s="89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</row>
    <row r="101" spans="1:81" ht="15.75">
      <c r="A101" s="196"/>
      <c r="B101" s="196"/>
      <c r="C101" s="2">
        <v>55</v>
      </c>
      <c r="D101" s="220" t="s">
        <v>176</v>
      </c>
      <c r="E101" s="128">
        <v>8</v>
      </c>
      <c r="F101" s="129">
        <v>13</v>
      </c>
      <c r="G101" s="219">
        <f t="shared" si="47"/>
        <v>-5</v>
      </c>
      <c r="H101" s="125">
        <v>0</v>
      </c>
      <c r="I101" s="31"/>
      <c r="J101" s="126"/>
      <c r="K101" s="126"/>
      <c r="L101" s="126"/>
      <c r="M101" s="126"/>
      <c r="N101" s="126"/>
      <c r="O101" s="127"/>
      <c r="P101" s="11"/>
      <c r="Q101" s="220" t="s">
        <v>216</v>
      </c>
      <c r="R101" s="128">
        <v>16</v>
      </c>
      <c r="S101" s="129">
        <v>24</v>
      </c>
      <c r="T101" s="219">
        <f t="shared" si="48"/>
        <v>-8</v>
      </c>
      <c r="U101" s="125">
        <v>1</v>
      </c>
      <c r="V101" s="31"/>
      <c r="W101" s="130"/>
      <c r="X101" s="130"/>
      <c r="Y101" s="130"/>
      <c r="Z101" s="130"/>
      <c r="AA101" s="130"/>
      <c r="AB101" s="131"/>
      <c r="AC101" s="11"/>
      <c r="AD101" s="220" t="s">
        <v>187</v>
      </c>
      <c r="AE101" s="128">
        <v>27</v>
      </c>
      <c r="AF101" s="129">
        <v>36</v>
      </c>
      <c r="AG101" s="219">
        <f t="shared" si="49"/>
        <v>-9</v>
      </c>
      <c r="AH101" s="125">
        <v>1</v>
      </c>
      <c r="AI101" s="31"/>
      <c r="AJ101" s="88"/>
      <c r="AK101" s="88"/>
      <c r="AL101" s="88"/>
      <c r="AM101" s="88"/>
      <c r="AN101" s="88"/>
      <c r="AO101" s="89"/>
      <c r="AP101" s="11"/>
      <c r="AQ101" s="220"/>
      <c r="AR101" s="128">
        <v>34</v>
      </c>
      <c r="AS101" s="129">
        <v>50</v>
      </c>
      <c r="AT101" s="219">
        <f t="shared" si="50"/>
        <v>-16</v>
      </c>
      <c r="AU101" s="125">
        <v>1</v>
      </c>
      <c r="AV101" s="31"/>
      <c r="AW101" s="88"/>
      <c r="AX101" s="88"/>
      <c r="AY101" s="88"/>
      <c r="AZ101" s="88"/>
      <c r="BA101" s="88"/>
      <c r="BB101" s="89"/>
      <c r="BC101" s="11"/>
      <c r="BD101" s="220"/>
      <c r="BE101" s="128"/>
      <c r="BF101" s="129"/>
      <c r="BG101" s="219">
        <f t="shared" si="51"/>
        <v>0</v>
      </c>
      <c r="BH101" s="125"/>
      <c r="BI101" s="288"/>
      <c r="BJ101" s="88"/>
      <c r="BK101" s="88"/>
      <c r="BL101" s="88"/>
      <c r="BM101" s="88"/>
      <c r="BN101" s="88"/>
      <c r="BO101" s="89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</row>
    <row r="102" spans="1:81" ht="15.75">
      <c r="A102" s="196"/>
      <c r="B102" s="196"/>
      <c r="C102" s="2">
        <v>56</v>
      </c>
      <c r="D102" s="356" t="s">
        <v>179</v>
      </c>
      <c r="E102" s="128">
        <v>8</v>
      </c>
      <c r="F102" s="129">
        <v>13</v>
      </c>
      <c r="G102" s="219">
        <f t="shared" si="47"/>
        <v>-5</v>
      </c>
      <c r="H102" s="125">
        <v>0</v>
      </c>
      <c r="I102" s="31"/>
      <c r="J102" s="126"/>
      <c r="K102" s="126"/>
      <c r="L102" s="126"/>
      <c r="M102" s="126"/>
      <c r="N102" s="126"/>
      <c r="O102" s="127"/>
      <c r="P102" s="11"/>
      <c r="Q102" s="356" t="s">
        <v>243</v>
      </c>
      <c r="R102" s="128">
        <v>16</v>
      </c>
      <c r="S102" s="129">
        <v>24</v>
      </c>
      <c r="T102" s="219">
        <f t="shared" si="48"/>
        <v>-8</v>
      </c>
      <c r="U102" s="125">
        <v>1</v>
      </c>
      <c r="V102" s="31"/>
      <c r="W102" s="130"/>
      <c r="X102" s="130"/>
      <c r="Y102" s="130"/>
      <c r="Z102" s="130"/>
      <c r="AA102" s="130"/>
      <c r="AB102" s="131"/>
      <c r="AC102" s="11"/>
      <c r="AD102" s="356" t="s">
        <v>241</v>
      </c>
      <c r="AE102" s="128">
        <v>24</v>
      </c>
      <c r="AF102" s="129">
        <v>35</v>
      </c>
      <c r="AG102" s="219">
        <f t="shared" si="49"/>
        <v>-11</v>
      </c>
      <c r="AH102" s="125">
        <v>1</v>
      </c>
      <c r="AI102" s="31"/>
      <c r="AJ102" s="88"/>
      <c r="AK102" s="88"/>
      <c r="AL102" s="88"/>
      <c r="AM102" s="88"/>
      <c r="AN102" s="88"/>
      <c r="AO102" s="89"/>
      <c r="AP102" s="11"/>
      <c r="AQ102" s="356"/>
      <c r="AR102" s="128">
        <v>31</v>
      </c>
      <c r="AS102" s="129">
        <v>50</v>
      </c>
      <c r="AT102" s="219">
        <f t="shared" si="50"/>
        <v>-19</v>
      </c>
      <c r="AU102" s="125">
        <v>1</v>
      </c>
      <c r="AV102" s="31"/>
      <c r="AW102" s="88"/>
      <c r="AX102" s="88"/>
      <c r="AY102" s="88"/>
      <c r="AZ102" s="88"/>
      <c r="BA102" s="88"/>
      <c r="BB102" s="89"/>
      <c r="BC102" s="11"/>
      <c r="BD102" s="220"/>
      <c r="BE102" s="128"/>
      <c r="BF102" s="129"/>
      <c r="BG102" s="219">
        <f t="shared" si="51"/>
        <v>0</v>
      </c>
      <c r="BH102" s="125"/>
      <c r="BI102" s="288"/>
      <c r="BJ102" s="88"/>
      <c r="BK102" s="88"/>
      <c r="BL102" s="88"/>
      <c r="BM102" s="88"/>
      <c r="BN102" s="88"/>
      <c r="BO102" s="89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</row>
    <row r="103" spans="1:81" ht="15.75">
      <c r="A103" s="196"/>
      <c r="B103" s="196"/>
      <c r="C103" s="2">
        <v>57</v>
      </c>
      <c r="D103" s="220" t="s">
        <v>74</v>
      </c>
      <c r="E103" s="128">
        <v>8</v>
      </c>
      <c r="F103" s="129">
        <v>13</v>
      </c>
      <c r="G103" s="219">
        <f t="shared" si="47"/>
        <v>-5</v>
      </c>
      <c r="H103" s="125">
        <v>0</v>
      </c>
      <c r="I103" s="31"/>
      <c r="J103" s="126"/>
      <c r="K103" s="126"/>
      <c r="L103" s="126"/>
      <c r="M103" s="126"/>
      <c r="N103" s="126"/>
      <c r="O103" s="127"/>
      <c r="P103" s="11"/>
      <c r="Q103" s="220" t="s">
        <v>211</v>
      </c>
      <c r="R103" s="128">
        <v>17</v>
      </c>
      <c r="S103" s="129">
        <v>25</v>
      </c>
      <c r="T103" s="219">
        <f t="shared" si="48"/>
        <v>-8</v>
      </c>
      <c r="U103" s="125">
        <v>1</v>
      </c>
      <c r="V103" s="31"/>
      <c r="W103" s="130"/>
      <c r="X103" s="130"/>
      <c r="Y103" s="130"/>
      <c r="Z103" s="130"/>
      <c r="AA103" s="130"/>
      <c r="AB103" s="131"/>
      <c r="AC103" s="11"/>
      <c r="AD103" s="220" t="s">
        <v>216</v>
      </c>
      <c r="AE103" s="128">
        <v>23</v>
      </c>
      <c r="AF103" s="129">
        <v>37</v>
      </c>
      <c r="AG103" s="219">
        <f t="shared" si="49"/>
        <v>-14</v>
      </c>
      <c r="AH103" s="125">
        <v>1</v>
      </c>
      <c r="AI103" s="31"/>
      <c r="AJ103" s="88"/>
      <c r="AK103" s="88"/>
      <c r="AL103" s="88"/>
      <c r="AM103" s="88"/>
      <c r="AN103" s="88"/>
      <c r="AO103" s="89"/>
      <c r="AP103" s="11"/>
      <c r="AQ103" s="220"/>
      <c r="AR103" s="128">
        <v>31</v>
      </c>
      <c r="AS103" s="129">
        <v>51</v>
      </c>
      <c r="AT103" s="219">
        <f t="shared" si="50"/>
        <v>-20</v>
      </c>
      <c r="AU103" s="125">
        <v>1</v>
      </c>
      <c r="AV103" s="31"/>
      <c r="AW103" s="88"/>
      <c r="AX103" s="88"/>
      <c r="AY103" s="88"/>
      <c r="AZ103" s="88"/>
      <c r="BA103" s="88"/>
      <c r="BB103" s="89"/>
      <c r="BC103" s="11"/>
      <c r="BD103" s="220"/>
      <c r="BE103" s="128"/>
      <c r="BF103" s="129"/>
      <c r="BG103" s="219">
        <f t="shared" si="51"/>
        <v>0</v>
      </c>
      <c r="BH103" s="125"/>
      <c r="BI103" s="288"/>
      <c r="BJ103" s="88"/>
      <c r="BK103" s="88"/>
      <c r="BL103" s="88"/>
      <c r="BM103" s="88"/>
      <c r="BN103" s="88"/>
      <c r="BO103" s="89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</row>
    <row r="104" spans="1:81" ht="15.75">
      <c r="A104" s="196"/>
      <c r="B104" s="196"/>
      <c r="C104" s="2">
        <v>58</v>
      </c>
      <c r="D104" s="220" t="s">
        <v>212</v>
      </c>
      <c r="E104" s="128">
        <v>8</v>
      </c>
      <c r="F104" s="129">
        <v>13</v>
      </c>
      <c r="G104" s="219">
        <f t="shared" si="47"/>
        <v>-5</v>
      </c>
      <c r="H104" s="125">
        <v>0</v>
      </c>
      <c r="I104" s="31"/>
      <c r="J104" s="126"/>
      <c r="K104" s="126"/>
      <c r="L104" s="126"/>
      <c r="M104" s="126"/>
      <c r="N104" s="126"/>
      <c r="O104" s="127"/>
      <c r="P104" s="11"/>
      <c r="Q104" s="379" t="s">
        <v>221</v>
      </c>
      <c r="R104" s="128">
        <v>17</v>
      </c>
      <c r="S104" s="129">
        <v>25</v>
      </c>
      <c r="T104" s="219">
        <f t="shared" si="48"/>
        <v>-8</v>
      </c>
      <c r="U104" s="125">
        <v>1</v>
      </c>
      <c r="V104" s="31"/>
      <c r="W104" s="130"/>
      <c r="X104" s="130"/>
      <c r="Y104" s="130"/>
      <c r="Z104" s="130"/>
      <c r="AA104" s="130"/>
      <c r="AB104" s="131"/>
      <c r="AC104" s="11"/>
      <c r="AD104" s="379" t="s">
        <v>221</v>
      </c>
      <c r="AE104" s="128">
        <v>23</v>
      </c>
      <c r="AF104" s="129">
        <v>38</v>
      </c>
      <c r="AG104" s="219">
        <f t="shared" si="49"/>
        <v>-15</v>
      </c>
      <c r="AH104" s="125">
        <v>1</v>
      </c>
      <c r="AI104" s="31"/>
      <c r="AJ104" s="88"/>
      <c r="AK104" s="88"/>
      <c r="AL104" s="88"/>
      <c r="AM104" s="88"/>
      <c r="AN104" s="88"/>
      <c r="AO104" s="89"/>
      <c r="AP104" s="11"/>
      <c r="AQ104" s="220"/>
      <c r="AR104" s="128">
        <v>24</v>
      </c>
      <c r="AS104" s="129">
        <v>48</v>
      </c>
      <c r="AT104" s="219">
        <f t="shared" si="50"/>
        <v>-24</v>
      </c>
      <c r="AU104" s="125">
        <v>1</v>
      </c>
      <c r="AV104" s="31"/>
      <c r="AW104" s="88"/>
      <c r="AX104" s="88"/>
      <c r="AY104" s="88"/>
      <c r="AZ104" s="88"/>
      <c r="BA104" s="88"/>
      <c r="BB104" s="89"/>
      <c r="BC104" s="11"/>
      <c r="BD104" s="220"/>
      <c r="BE104" s="128"/>
      <c r="BF104" s="129"/>
      <c r="BG104" s="219">
        <f t="shared" si="51"/>
        <v>0</v>
      </c>
      <c r="BH104" s="125"/>
      <c r="BI104" s="288"/>
      <c r="BJ104" s="88"/>
      <c r="BK104" s="88"/>
      <c r="BL104" s="88"/>
      <c r="BM104" s="88"/>
      <c r="BN104" s="88"/>
      <c r="BO104" s="89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</row>
    <row r="105" spans="1:81" ht="15.75">
      <c r="A105" s="196"/>
      <c r="B105" s="196"/>
      <c r="C105" s="2">
        <v>59</v>
      </c>
      <c r="D105" s="220" t="s">
        <v>230</v>
      </c>
      <c r="E105" s="128">
        <v>8</v>
      </c>
      <c r="F105" s="129">
        <v>13</v>
      </c>
      <c r="G105" s="219">
        <f t="shared" si="47"/>
        <v>-5</v>
      </c>
      <c r="H105" s="125">
        <v>0</v>
      </c>
      <c r="I105" s="31"/>
      <c r="J105" s="126"/>
      <c r="K105" s="126"/>
      <c r="L105" s="126"/>
      <c r="M105" s="126"/>
      <c r="N105" s="126"/>
      <c r="O105" s="127"/>
      <c r="P105" s="11"/>
      <c r="Q105" s="220" t="s">
        <v>194</v>
      </c>
      <c r="R105" s="128">
        <v>22</v>
      </c>
      <c r="S105" s="129">
        <v>26</v>
      </c>
      <c r="T105" s="219">
        <f t="shared" si="48"/>
        <v>-4</v>
      </c>
      <c r="U105" s="125">
        <v>0</v>
      </c>
      <c r="V105" s="31"/>
      <c r="W105" s="130"/>
      <c r="X105" s="130"/>
      <c r="Y105" s="130"/>
      <c r="Z105" s="130"/>
      <c r="AA105" s="130"/>
      <c r="AB105" s="131"/>
      <c r="AC105" s="11"/>
      <c r="AD105" s="220"/>
      <c r="AE105" s="128"/>
      <c r="AF105" s="129"/>
      <c r="AG105" s="219">
        <f aca="true" t="shared" si="52" ref="AG105:AG110">SUM(AE105-AF105)</f>
        <v>0</v>
      </c>
      <c r="AH105" s="125"/>
      <c r="AI105" s="31"/>
      <c r="AJ105" s="88"/>
      <c r="AK105" s="88"/>
      <c r="AL105" s="88"/>
      <c r="AM105" s="88"/>
      <c r="AN105" s="88"/>
      <c r="AO105" s="89"/>
      <c r="AP105" s="11"/>
      <c r="AQ105" s="220"/>
      <c r="AR105" s="128"/>
      <c r="AS105" s="129"/>
      <c r="AT105" s="219">
        <f t="shared" si="50"/>
        <v>0</v>
      </c>
      <c r="AU105" s="125"/>
      <c r="AV105" s="31"/>
      <c r="AW105" s="88"/>
      <c r="AX105" s="88"/>
      <c r="AY105" s="88"/>
      <c r="AZ105" s="88"/>
      <c r="BA105" s="88"/>
      <c r="BB105" s="89"/>
      <c r="BC105" s="11"/>
      <c r="BD105" s="220"/>
      <c r="BE105" s="128"/>
      <c r="BF105" s="129"/>
      <c r="BG105" s="219">
        <f t="shared" si="51"/>
        <v>0</v>
      </c>
      <c r="BH105" s="125"/>
      <c r="BI105" s="288"/>
      <c r="BJ105" s="88"/>
      <c r="BK105" s="88"/>
      <c r="BL105" s="88"/>
      <c r="BM105" s="88"/>
      <c r="BN105" s="88"/>
      <c r="BO105" s="89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</row>
    <row r="106" spans="1:81" ht="15.75">
      <c r="A106" s="196"/>
      <c r="B106" s="196"/>
      <c r="C106" s="2">
        <v>60</v>
      </c>
      <c r="D106" s="220" t="s">
        <v>177</v>
      </c>
      <c r="E106" s="128">
        <v>7</v>
      </c>
      <c r="F106" s="129">
        <v>13</v>
      </c>
      <c r="G106" s="219">
        <f t="shared" si="47"/>
        <v>-6</v>
      </c>
      <c r="H106" s="125">
        <v>0</v>
      </c>
      <c r="I106" s="31"/>
      <c r="J106" s="126"/>
      <c r="K106" s="126"/>
      <c r="L106" s="126"/>
      <c r="M106" s="126"/>
      <c r="N106" s="126"/>
      <c r="O106" s="127"/>
      <c r="P106" s="11"/>
      <c r="Q106" s="220" t="s">
        <v>239</v>
      </c>
      <c r="R106" s="128">
        <v>22</v>
      </c>
      <c r="S106" s="129">
        <v>26</v>
      </c>
      <c r="T106" s="219">
        <f t="shared" si="48"/>
        <v>-4</v>
      </c>
      <c r="U106" s="125">
        <v>0</v>
      </c>
      <c r="V106" s="31"/>
      <c r="W106" s="130"/>
      <c r="X106" s="130"/>
      <c r="Y106" s="130"/>
      <c r="Z106" s="130"/>
      <c r="AA106" s="130"/>
      <c r="AB106" s="131"/>
      <c r="AC106" s="11"/>
      <c r="AD106" s="220"/>
      <c r="AE106" s="128"/>
      <c r="AF106" s="129"/>
      <c r="AG106" s="219">
        <f t="shared" si="52"/>
        <v>0</v>
      </c>
      <c r="AH106" s="125"/>
      <c r="AI106" s="31"/>
      <c r="AJ106" s="88"/>
      <c r="AK106" s="88"/>
      <c r="AL106" s="88"/>
      <c r="AM106" s="88"/>
      <c r="AN106" s="88"/>
      <c r="AO106" s="89"/>
      <c r="AP106" s="11"/>
      <c r="AQ106" s="220"/>
      <c r="AR106" s="128"/>
      <c r="AS106" s="129"/>
      <c r="AT106" s="219">
        <f t="shared" si="50"/>
        <v>0</v>
      </c>
      <c r="AU106" s="125"/>
      <c r="AV106" s="31"/>
      <c r="AW106" s="88"/>
      <c r="AX106" s="88"/>
      <c r="AY106" s="88"/>
      <c r="AZ106" s="88"/>
      <c r="BA106" s="88"/>
      <c r="BB106" s="89"/>
      <c r="BC106" s="11"/>
      <c r="BD106" s="220"/>
      <c r="BE106" s="128"/>
      <c r="BF106" s="129"/>
      <c r="BG106" s="219">
        <f t="shared" si="51"/>
        <v>0</v>
      </c>
      <c r="BH106" s="125"/>
      <c r="BI106" s="288"/>
      <c r="BJ106" s="88"/>
      <c r="BK106" s="88"/>
      <c r="BL106" s="88"/>
      <c r="BM106" s="88"/>
      <c r="BN106" s="88"/>
      <c r="BO106" s="89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</row>
    <row r="107" spans="1:81" ht="15.75">
      <c r="A107" s="196"/>
      <c r="B107" s="196"/>
      <c r="C107" s="2">
        <v>61</v>
      </c>
      <c r="D107" s="220" t="s">
        <v>190</v>
      </c>
      <c r="E107" s="128">
        <v>7</v>
      </c>
      <c r="F107" s="129">
        <v>13</v>
      </c>
      <c r="G107" s="219">
        <f t="shared" si="47"/>
        <v>-6</v>
      </c>
      <c r="H107" s="125">
        <v>0</v>
      </c>
      <c r="I107" s="31"/>
      <c r="J107" s="126"/>
      <c r="K107" s="126"/>
      <c r="L107" s="126"/>
      <c r="M107" s="126"/>
      <c r="N107" s="126"/>
      <c r="O107" s="127"/>
      <c r="P107" s="11"/>
      <c r="Q107" s="220" t="s">
        <v>222</v>
      </c>
      <c r="R107" s="128">
        <v>21</v>
      </c>
      <c r="S107" s="129">
        <v>26</v>
      </c>
      <c r="T107" s="219">
        <f t="shared" si="48"/>
        <v>-5</v>
      </c>
      <c r="U107" s="125">
        <v>0</v>
      </c>
      <c r="V107" s="31"/>
      <c r="W107" s="130"/>
      <c r="X107" s="130"/>
      <c r="Y107" s="130"/>
      <c r="Z107" s="130"/>
      <c r="AA107" s="130"/>
      <c r="AB107" s="131"/>
      <c r="AC107" s="11"/>
      <c r="AD107" s="220"/>
      <c r="AE107" s="128"/>
      <c r="AF107" s="129"/>
      <c r="AG107" s="219">
        <f t="shared" si="52"/>
        <v>0</v>
      </c>
      <c r="AH107" s="125"/>
      <c r="AI107" s="31"/>
      <c r="AJ107" s="88"/>
      <c r="AK107" s="88"/>
      <c r="AL107" s="88"/>
      <c r="AM107" s="88"/>
      <c r="AN107" s="88"/>
      <c r="AO107" s="89"/>
      <c r="AP107" s="11"/>
      <c r="AQ107" s="220"/>
      <c r="AR107" s="128"/>
      <c r="AS107" s="129"/>
      <c r="AT107" s="219">
        <f t="shared" si="50"/>
        <v>0</v>
      </c>
      <c r="AU107" s="125"/>
      <c r="AV107" s="31"/>
      <c r="AW107" s="88"/>
      <c r="AX107" s="88"/>
      <c r="AY107" s="88"/>
      <c r="AZ107" s="88"/>
      <c r="BA107" s="88"/>
      <c r="BB107" s="89"/>
      <c r="BC107" s="11"/>
      <c r="BD107" s="220"/>
      <c r="BE107" s="128"/>
      <c r="BF107" s="129"/>
      <c r="BG107" s="219">
        <f t="shared" si="51"/>
        <v>0</v>
      </c>
      <c r="BH107" s="125"/>
      <c r="BI107" s="288"/>
      <c r="BJ107" s="88"/>
      <c r="BK107" s="88"/>
      <c r="BL107" s="88"/>
      <c r="BM107" s="88"/>
      <c r="BN107" s="88"/>
      <c r="BO107" s="89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</row>
    <row r="108" spans="1:81" ht="15.75">
      <c r="A108" s="196"/>
      <c r="B108" s="196"/>
      <c r="C108" s="2">
        <v>62</v>
      </c>
      <c r="D108" s="220" t="s">
        <v>198</v>
      </c>
      <c r="E108" s="128">
        <v>7</v>
      </c>
      <c r="F108" s="129">
        <v>13</v>
      </c>
      <c r="G108" s="219">
        <f t="shared" si="47"/>
        <v>-6</v>
      </c>
      <c r="H108" s="125">
        <v>0</v>
      </c>
      <c r="I108" s="31"/>
      <c r="J108" s="126"/>
      <c r="K108" s="126"/>
      <c r="L108" s="126"/>
      <c r="M108" s="126"/>
      <c r="N108" s="126"/>
      <c r="O108" s="127"/>
      <c r="P108" s="11"/>
      <c r="Q108" s="220" t="s">
        <v>212</v>
      </c>
      <c r="R108" s="128">
        <v>21</v>
      </c>
      <c r="S108" s="129">
        <v>26</v>
      </c>
      <c r="T108" s="219">
        <f t="shared" si="48"/>
        <v>-5</v>
      </c>
      <c r="U108" s="125">
        <v>0</v>
      </c>
      <c r="V108" s="31"/>
      <c r="W108" s="130"/>
      <c r="X108" s="130"/>
      <c r="Y108" s="130"/>
      <c r="Z108" s="130"/>
      <c r="AA108" s="130"/>
      <c r="AB108" s="131"/>
      <c r="AC108" s="11"/>
      <c r="AD108" s="220"/>
      <c r="AE108" s="128"/>
      <c r="AF108" s="129"/>
      <c r="AG108" s="219">
        <f t="shared" si="52"/>
        <v>0</v>
      </c>
      <c r="AH108" s="125"/>
      <c r="AI108" s="31"/>
      <c r="AJ108" s="88"/>
      <c r="AK108" s="88"/>
      <c r="AL108" s="88"/>
      <c r="AM108" s="88"/>
      <c r="AN108" s="88"/>
      <c r="AO108" s="89"/>
      <c r="AP108" s="11"/>
      <c r="AQ108" s="220"/>
      <c r="AR108" s="128"/>
      <c r="AS108" s="129"/>
      <c r="AT108" s="219">
        <f t="shared" si="50"/>
        <v>0</v>
      </c>
      <c r="AU108" s="125"/>
      <c r="AV108" s="31"/>
      <c r="AW108" s="88"/>
      <c r="AX108" s="88"/>
      <c r="AY108" s="88"/>
      <c r="AZ108" s="88"/>
      <c r="BA108" s="88"/>
      <c r="BB108" s="89"/>
      <c r="BC108" s="11"/>
      <c r="BD108" s="220"/>
      <c r="BE108" s="128"/>
      <c r="BF108" s="129"/>
      <c r="BG108" s="219">
        <f t="shared" si="51"/>
        <v>0</v>
      </c>
      <c r="BH108" s="125"/>
      <c r="BI108" s="288"/>
      <c r="BJ108" s="88"/>
      <c r="BK108" s="88"/>
      <c r="BL108" s="88"/>
      <c r="BM108" s="88"/>
      <c r="BN108" s="88"/>
      <c r="BO108" s="89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</row>
    <row r="109" spans="1:81" ht="15.75">
      <c r="A109" s="196"/>
      <c r="B109" s="196"/>
      <c r="C109" s="2">
        <v>63</v>
      </c>
      <c r="D109" s="220" t="s">
        <v>226</v>
      </c>
      <c r="E109" s="128">
        <v>7</v>
      </c>
      <c r="F109" s="129">
        <v>13</v>
      </c>
      <c r="G109" s="219">
        <f t="shared" si="47"/>
        <v>-6</v>
      </c>
      <c r="H109" s="125">
        <v>0</v>
      </c>
      <c r="I109" s="31"/>
      <c r="J109" s="126"/>
      <c r="K109" s="126"/>
      <c r="L109" s="126"/>
      <c r="M109" s="126"/>
      <c r="N109" s="126"/>
      <c r="O109" s="127"/>
      <c r="P109" s="11"/>
      <c r="Q109" s="220" t="s">
        <v>242</v>
      </c>
      <c r="R109" s="128">
        <v>20</v>
      </c>
      <c r="S109" s="129">
        <v>26</v>
      </c>
      <c r="T109" s="219">
        <f t="shared" si="48"/>
        <v>-6</v>
      </c>
      <c r="U109" s="125">
        <v>0</v>
      </c>
      <c r="V109" s="31"/>
      <c r="W109" s="130"/>
      <c r="X109" s="130"/>
      <c r="Y109" s="130"/>
      <c r="Z109" s="130"/>
      <c r="AA109" s="130"/>
      <c r="AB109" s="131"/>
      <c r="AC109" s="11"/>
      <c r="AD109" s="220"/>
      <c r="AE109" s="128"/>
      <c r="AF109" s="129"/>
      <c r="AG109" s="219">
        <f t="shared" si="52"/>
        <v>0</v>
      </c>
      <c r="AH109" s="125"/>
      <c r="AI109" s="31"/>
      <c r="AJ109" s="88"/>
      <c r="AK109" s="88"/>
      <c r="AL109" s="88"/>
      <c r="AM109" s="88"/>
      <c r="AN109" s="88"/>
      <c r="AO109" s="89"/>
      <c r="AP109" s="11"/>
      <c r="AQ109" s="220"/>
      <c r="AR109" s="128"/>
      <c r="AS109" s="129"/>
      <c r="AT109" s="219">
        <f t="shared" si="50"/>
        <v>0</v>
      </c>
      <c r="AU109" s="125"/>
      <c r="AV109" s="31"/>
      <c r="AW109" s="88"/>
      <c r="AX109" s="88"/>
      <c r="AY109" s="88"/>
      <c r="AZ109" s="88"/>
      <c r="BA109" s="88"/>
      <c r="BB109" s="89"/>
      <c r="BC109" s="11"/>
      <c r="BD109" s="220"/>
      <c r="BE109" s="128"/>
      <c r="BF109" s="129"/>
      <c r="BG109" s="219">
        <f t="shared" si="51"/>
        <v>0</v>
      </c>
      <c r="BH109" s="125"/>
      <c r="BI109" s="288"/>
      <c r="BJ109" s="88"/>
      <c r="BK109" s="88"/>
      <c r="BL109" s="88"/>
      <c r="BM109" s="88"/>
      <c r="BN109" s="88"/>
      <c r="BO109" s="89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</row>
    <row r="110" spans="1:81" ht="15.75">
      <c r="A110" s="196"/>
      <c r="B110" s="196"/>
      <c r="C110" s="2">
        <v>64</v>
      </c>
      <c r="D110" s="220" t="s">
        <v>228</v>
      </c>
      <c r="E110" s="128">
        <v>7</v>
      </c>
      <c r="F110" s="129">
        <v>13</v>
      </c>
      <c r="G110" s="219">
        <f t="shared" si="47"/>
        <v>-6</v>
      </c>
      <c r="H110" s="125">
        <v>0</v>
      </c>
      <c r="I110" s="31"/>
      <c r="J110" s="126"/>
      <c r="K110" s="126"/>
      <c r="L110" s="126"/>
      <c r="M110" s="126"/>
      <c r="N110" s="126"/>
      <c r="O110" s="127"/>
      <c r="P110" s="11"/>
      <c r="Q110" s="220" t="s">
        <v>238</v>
      </c>
      <c r="R110" s="128">
        <v>19</v>
      </c>
      <c r="S110" s="129">
        <v>26</v>
      </c>
      <c r="T110" s="219">
        <f t="shared" si="48"/>
        <v>-7</v>
      </c>
      <c r="U110" s="125">
        <v>0</v>
      </c>
      <c r="V110" s="31"/>
      <c r="W110" s="130"/>
      <c r="X110" s="130"/>
      <c r="Y110" s="130"/>
      <c r="Z110" s="130"/>
      <c r="AA110" s="130"/>
      <c r="AB110" s="131"/>
      <c r="AC110" s="11"/>
      <c r="AD110" s="220"/>
      <c r="AE110" s="128"/>
      <c r="AF110" s="129"/>
      <c r="AG110" s="219">
        <f t="shared" si="52"/>
        <v>0</v>
      </c>
      <c r="AH110" s="125"/>
      <c r="AI110" s="31"/>
      <c r="AJ110" s="88"/>
      <c r="AK110" s="88"/>
      <c r="AL110" s="88"/>
      <c r="AM110" s="88"/>
      <c r="AN110" s="88"/>
      <c r="AO110" s="89"/>
      <c r="AP110" s="11"/>
      <c r="AQ110" s="220"/>
      <c r="AR110" s="128"/>
      <c r="AS110" s="129"/>
      <c r="AT110" s="219">
        <f t="shared" si="50"/>
        <v>0</v>
      </c>
      <c r="AU110" s="125"/>
      <c r="AV110" s="31"/>
      <c r="AW110" s="88"/>
      <c r="AX110" s="88"/>
      <c r="AY110" s="88"/>
      <c r="AZ110" s="88"/>
      <c r="BA110" s="88"/>
      <c r="BB110" s="89"/>
      <c r="BC110" s="11"/>
      <c r="BD110" s="220"/>
      <c r="BE110" s="128"/>
      <c r="BF110" s="129"/>
      <c r="BG110" s="219">
        <f t="shared" si="51"/>
        <v>0</v>
      </c>
      <c r="BH110" s="125"/>
      <c r="BI110" s="288"/>
      <c r="BJ110" s="88"/>
      <c r="BK110" s="88"/>
      <c r="BL110" s="88"/>
      <c r="BM110" s="88"/>
      <c r="BN110" s="88"/>
      <c r="BO110" s="8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</row>
    <row r="111" spans="1:81" ht="15.75">
      <c r="A111" s="196"/>
      <c r="B111" s="196"/>
      <c r="C111" s="2">
        <v>65</v>
      </c>
      <c r="D111" s="220" t="s">
        <v>201</v>
      </c>
      <c r="E111" s="128">
        <v>6</v>
      </c>
      <c r="F111" s="129">
        <v>13</v>
      </c>
      <c r="G111" s="219">
        <f aca="true" t="shared" si="53" ref="G111:G124">SUM(E111-F111)</f>
        <v>-7</v>
      </c>
      <c r="H111" s="125">
        <v>0</v>
      </c>
      <c r="I111" s="31"/>
      <c r="J111" s="126"/>
      <c r="K111" s="126"/>
      <c r="L111" s="126"/>
      <c r="M111" s="126"/>
      <c r="N111" s="126"/>
      <c r="O111" s="127"/>
      <c r="P111" s="11"/>
      <c r="Q111" s="220" t="s">
        <v>177</v>
      </c>
      <c r="R111" s="128">
        <v>18</v>
      </c>
      <c r="S111" s="129">
        <v>26</v>
      </c>
      <c r="T111" s="219">
        <f aca="true" t="shared" si="54" ref="T111:T124">SUM(R111-S111)</f>
        <v>-8</v>
      </c>
      <c r="U111" s="125">
        <v>0</v>
      </c>
      <c r="V111" s="31"/>
      <c r="W111" s="130"/>
      <c r="X111" s="130"/>
      <c r="Y111" s="130"/>
      <c r="Z111" s="130"/>
      <c r="AA111" s="130"/>
      <c r="AB111" s="131"/>
      <c r="AC111" s="11"/>
      <c r="AD111" s="220"/>
      <c r="AE111" s="128"/>
      <c r="AF111" s="129"/>
      <c r="AG111" s="219">
        <f aca="true" t="shared" si="55" ref="AG111:AG120">SUM(AE111-AF111)</f>
        <v>0</v>
      </c>
      <c r="AH111" s="125"/>
      <c r="AI111" s="31"/>
      <c r="AJ111" s="88"/>
      <c r="AK111" s="88"/>
      <c r="AL111" s="88"/>
      <c r="AM111" s="88"/>
      <c r="AN111" s="88"/>
      <c r="AO111" s="89"/>
      <c r="AP111" s="11"/>
      <c r="AQ111" s="220"/>
      <c r="AR111" s="128"/>
      <c r="AS111" s="129"/>
      <c r="AT111" s="219">
        <f aca="true" t="shared" si="56" ref="AT111:AT118">SUM(AR111-AS111)</f>
        <v>0</v>
      </c>
      <c r="AU111" s="125"/>
      <c r="AV111" s="31"/>
      <c r="AW111" s="88"/>
      <c r="AX111" s="88"/>
      <c r="AY111" s="88"/>
      <c r="AZ111" s="88"/>
      <c r="BA111" s="88"/>
      <c r="BB111" s="89"/>
      <c r="BC111" s="11"/>
      <c r="BD111" s="220"/>
      <c r="BE111" s="128"/>
      <c r="BF111" s="129"/>
      <c r="BG111" s="219">
        <f aca="true" t="shared" si="57" ref="BG111:BG118">SUM(BE111-BF111)</f>
        <v>0</v>
      </c>
      <c r="BH111" s="125"/>
      <c r="BI111" s="288"/>
      <c r="BJ111" s="88"/>
      <c r="BK111" s="88"/>
      <c r="BL111" s="88"/>
      <c r="BM111" s="88"/>
      <c r="BN111" s="88"/>
      <c r="BO111" s="89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</row>
    <row r="112" spans="1:81" ht="15.75">
      <c r="A112" s="196"/>
      <c r="B112" s="196"/>
      <c r="C112" s="2">
        <v>66</v>
      </c>
      <c r="D112" s="220" t="s">
        <v>224</v>
      </c>
      <c r="E112" s="128">
        <v>6</v>
      </c>
      <c r="F112" s="129">
        <v>13</v>
      </c>
      <c r="G112" s="219">
        <f t="shared" si="53"/>
        <v>-7</v>
      </c>
      <c r="H112" s="125">
        <v>0</v>
      </c>
      <c r="I112" s="31"/>
      <c r="J112" s="126"/>
      <c r="K112" s="126"/>
      <c r="L112" s="126"/>
      <c r="M112" s="126"/>
      <c r="N112" s="126"/>
      <c r="O112" s="127"/>
      <c r="P112" s="11"/>
      <c r="Q112" s="220" t="s">
        <v>234</v>
      </c>
      <c r="R112" s="128">
        <v>16</v>
      </c>
      <c r="S112" s="129">
        <v>26</v>
      </c>
      <c r="T112" s="219">
        <f t="shared" si="54"/>
        <v>-10</v>
      </c>
      <c r="U112" s="125">
        <v>0</v>
      </c>
      <c r="V112" s="31"/>
      <c r="W112" s="130"/>
      <c r="X112" s="130"/>
      <c r="Y112" s="130"/>
      <c r="Z112" s="130"/>
      <c r="AA112" s="130"/>
      <c r="AB112" s="131"/>
      <c r="AC112" s="11"/>
      <c r="AD112" s="220"/>
      <c r="AE112" s="128"/>
      <c r="AF112" s="129"/>
      <c r="AG112" s="219">
        <f t="shared" si="55"/>
        <v>0</v>
      </c>
      <c r="AH112" s="125"/>
      <c r="AI112" s="31"/>
      <c r="AJ112" s="88"/>
      <c r="AK112" s="88"/>
      <c r="AL112" s="88"/>
      <c r="AM112" s="88"/>
      <c r="AN112" s="88"/>
      <c r="AO112" s="89"/>
      <c r="AP112" s="11"/>
      <c r="AQ112" s="220"/>
      <c r="AR112" s="128"/>
      <c r="AS112" s="129"/>
      <c r="AT112" s="219">
        <f t="shared" si="56"/>
        <v>0</v>
      </c>
      <c r="AU112" s="125"/>
      <c r="AV112" s="31"/>
      <c r="AW112" s="88"/>
      <c r="AX112" s="88"/>
      <c r="AY112" s="88"/>
      <c r="AZ112" s="88"/>
      <c r="BA112" s="88"/>
      <c r="BB112" s="89"/>
      <c r="BC112" s="11"/>
      <c r="BD112" s="220"/>
      <c r="BE112" s="128"/>
      <c r="BF112" s="129"/>
      <c r="BG112" s="219">
        <f t="shared" si="57"/>
        <v>0</v>
      </c>
      <c r="BH112" s="125"/>
      <c r="BI112" s="288"/>
      <c r="BJ112" s="88"/>
      <c r="BK112" s="88"/>
      <c r="BL112" s="88"/>
      <c r="BM112" s="88"/>
      <c r="BN112" s="88"/>
      <c r="BO112" s="89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</row>
    <row r="113" spans="1:81" ht="15.75">
      <c r="A113" s="196"/>
      <c r="B113" s="196"/>
      <c r="C113" s="2">
        <v>67</v>
      </c>
      <c r="D113" s="220" t="s">
        <v>181</v>
      </c>
      <c r="E113" s="128">
        <v>5</v>
      </c>
      <c r="F113" s="129">
        <v>13</v>
      </c>
      <c r="G113" s="219">
        <f t="shared" si="53"/>
        <v>-8</v>
      </c>
      <c r="H113" s="125">
        <v>0</v>
      </c>
      <c r="I113" s="31"/>
      <c r="J113" s="126"/>
      <c r="K113" s="126"/>
      <c r="L113" s="126"/>
      <c r="M113" s="126"/>
      <c r="N113" s="126"/>
      <c r="O113" s="127"/>
      <c r="P113" s="11"/>
      <c r="Q113" s="220" t="s">
        <v>233</v>
      </c>
      <c r="R113" s="128">
        <v>16</v>
      </c>
      <c r="S113" s="129">
        <v>26</v>
      </c>
      <c r="T113" s="219">
        <f t="shared" si="54"/>
        <v>-10</v>
      </c>
      <c r="U113" s="125">
        <v>0</v>
      </c>
      <c r="V113" s="31"/>
      <c r="W113" s="130"/>
      <c r="X113" s="130"/>
      <c r="Y113" s="130"/>
      <c r="Z113" s="130"/>
      <c r="AA113" s="130"/>
      <c r="AB113" s="131"/>
      <c r="AC113" s="11"/>
      <c r="AD113" s="220"/>
      <c r="AE113" s="128"/>
      <c r="AF113" s="129"/>
      <c r="AG113" s="219">
        <f t="shared" si="55"/>
        <v>0</v>
      </c>
      <c r="AH113" s="125"/>
      <c r="AI113" s="31"/>
      <c r="AJ113" s="88"/>
      <c r="AK113" s="88"/>
      <c r="AL113" s="88"/>
      <c r="AM113" s="88"/>
      <c r="AN113" s="88"/>
      <c r="AO113" s="89"/>
      <c r="AP113" s="11"/>
      <c r="AQ113" s="220"/>
      <c r="AR113" s="128"/>
      <c r="AS113" s="129"/>
      <c r="AT113" s="219">
        <f t="shared" si="56"/>
        <v>0</v>
      </c>
      <c r="AU113" s="125"/>
      <c r="AV113" s="31"/>
      <c r="AW113" s="88"/>
      <c r="AX113" s="88"/>
      <c r="AY113" s="88"/>
      <c r="AZ113" s="88"/>
      <c r="BA113" s="88"/>
      <c r="BB113" s="89"/>
      <c r="BC113" s="11"/>
      <c r="BD113" s="220"/>
      <c r="BE113" s="128"/>
      <c r="BF113" s="129"/>
      <c r="BG113" s="219">
        <f t="shared" si="57"/>
        <v>0</v>
      </c>
      <c r="BH113" s="125"/>
      <c r="BI113" s="288"/>
      <c r="BJ113" s="88"/>
      <c r="BK113" s="88"/>
      <c r="BL113" s="88"/>
      <c r="BM113" s="88"/>
      <c r="BN113" s="88"/>
      <c r="BO113" s="89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</row>
    <row r="114" spans="1:81" ht="15.75">
      <c r="A114" s="196"/>
      <c r="B114" s="196"/>
      <c r="C114" s="2">
        <v>68</v>
      </c>
      <c r="D114" s="220" t="s">
        <v>209</v>
      </c>
      <c r="E114" s="128">
        <v>5</v>
      </c>
      <c r="F114" s="129">
        <v>13</v>
      </c>
      <c r="G114" s="219">
        <f t="shared" si="53"/>
        <v>-8</v>
      </c>
      <c r="H114" s="125">
        <v>0</v>
      </c>
      <c r="I114" s="31"/>
      <c r="J114" s="126"/>
      <c r="K114" s="126"/>
      <c r="L114" s="126"/>
      <c r="M114" s="126"/>
      <c r="N114" s="126"/>
      <c r="O114" s="127"/>
      <c r="P114" s="11"/>
      <c r="Q114" s="220" t="s">
        <v>210</v>
      </c>
      <c r="R114" s="128">
        <v>15</v>
      </c>
      <c r="S114" s="129">
        <v>26</v>
      </c>
      <c r="T114" s="219">
        <f t="shared" si="54"/>
        <v>-11</v>
      </c>
      <c r="U114" s="125">
        <v>0</v>
      </c>
      <c r="V114" s="31"/>
      <c r="W114" s="130"/>
      <c r="X114" s="130"/>
      <c r="Y114" s="130"/>
      <c r="Z114" s="130"/>
      <c r="AA114" s="130"/>
      <c r="AB114" s="131"/>
      <c r="AC114" s="11"/>
      <c r="AD114" s="220"/>
      <c r="AE114" s="128"/>
      <c r="AF114" s="129"/>
      <c r="AG114" s="219">
        <f t="shared" si="55"/>
        <v>0</v>
      </c>
      <c r="AH114" s="125"/>
      <c r="AI114" s="31"/>
      <c r="AJ114" s="88"/>
      <c r="AK114" s="88"/>
      <c r="AL114" s="88"/>
      <c r="AM114" s="88"/>
      <c r="AN114" s="88"/>
      <c r="AO114" s="89"/>
      <c r="AP114" s="11"/>
      <c r="AQ114" s="220"/>
      <c r="AR114" s="128"/>
      <c r="AS114" s="129"/>
      <c r="AT114" s="219">
        <f t="shared" si="56"/>
        <v>0</v>
      </c>
      <c r="AU114" s="125"/>
      <c r="AV114" s="31"/>
      <c r="AW114" s="88"/>
      <c r="AX114" s="88"/>
      <c r="AY114" s="88"/>
      <c r="AZ114" s="88"/>
      <c r="BA114" s="88"/>
      <c r="BB114" s="89"/>
      <c r="BC114" s="11"/>
      <c r="BD114" s="220"/>
      <c r="BE114" s="128"/>
      <c r="BF114" s="129"/>
      <c r="BG114" s="219">
        <f t="shared" si="57"/>
        <v>0</v>
      </c>
      <c r="BH114" s="125"/>
      <c r="BI114" s="288"/>
      <c r="BJ114" s="88"/>
      <c r="BK114" s="88"/>
      <c r="BL114" s="88"/>
      <c r="BM114" s="88"/>
      <c r="BN114" s="88"/>
      <c r="BO114" s="89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</row>
    <row r="115" spans="1:81" ht="15.75">
      <c r="A115" s="196"/>
      <c r="B115" s="196"/>
      <c r="C115" s="2">
        <v>69</v>
      </c>
      <c r="D115" s="220" t="s">
        <v>183</v>
      </c>
      <c r="E115" s="128">
        <v>4</v>
      </c>
      <c r="F115" s="129">
        <v>13</v>
      </c>
      <c r="G115" s="219">
        <f t="shared" si="53"/>
        <v>-9</v>
      </c>
      <c r="H115" s="125">
        <v>0</v>
      </c>
      <c r="I115" s="31"/>
      <c r="J115" s="126"/>
      <c r="K115" s="126"/>
      <c r="L115" s="126"/>
      <c r="M115" s="126"/>
      <c r="N115" s="126"/>
      <c r="O115" s="127"/>
      <c r="P115" s="11"/>
      <c r="Q115" s="220" t="s">
        <v>179</v>
      </c>
      <c r="R115" s="128">
        <v>15</v>
      </c>
      <c r="S115" s="129">
        <v>26</v>
      </c>
      <c r="T115" s="219">
        <f t="shared" si="54"/>
        <v>-11</v>
      </c>
      <c r="U115" s="125">
        <v>0</v>
      </c>
      <c r="V115" s="31"/>
      <c r="W115" s="130"/>
      <c r="X115" s="130"/>
      <c r="Y115" s="130"/>
      <c r="Z115" s="130"/>
      <c r="AA115" s="130"/>
      <c r="AB115" s="131"/>
      <c r="AC115" s="11"/>
      <c r="AD115" s="220"/>
      <c r="AE115" s="128"/>
      <c r="AF115" s="129"/>
      <c r="AG115" s="219">
        <f t="shared" si="55"/>
        <v>0</v>
      </c>
      <c r="AH115" s="125"/>
      <c r="AI115" s="31"/>
      <c r="AJ115" s="88"/>
      <c r="AK115" s="88"/>
      <c r="AL115" s="88"/>
      <c r="AM115" s="88"/>
      <c r="AN115" s="88"/>
      <c r="AO115" s="89"/>
      <c r="AP115" s="11"/>
      <c r="AQ115" s="220"/>
      <c r="AR115" s="128"/>
      <c r="AS115" s="129"/>
      <c r="AT115" s="219">
        <f t="shared" si="56"/>
        <v>0</v>
      </c>
      <c r="AU115" s="125"/>
      <c r="AV115" s="31"/>
      <c r="AW115" s="88"/>
      <c r="AX115" s="88"/>
      <c r="AY115" s="88"/>
      <c r="AZ115" s="88"/>
      <c r="BA115" s="88"/>
      <c r="BB115" s="89"/>
      <c r="BC115" s="11"/>
      <c r="BD115" s="220"/>
      <c r="BE115" s="128"/>
      <c r="BF115" s="129"/>
      <c r="BG115" s="219">
        <f t="shared" si="57"/>
        <v>0</v>
      </c>
      <c r="BH115" s="125"/>
      <c r="BI115" s="288"/>
      <c r="BJ115" s="88"/>
      <c r="BK115" s="88"/>
      <c r="BL115" s="88"/>
      <c r="BM115" s="88"/>
      <c r="BN115" s="88"/>
      <c r="BO115" s="89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</row>
    <row r="116" spans="1:81" ht="15.75">
      <c r="A116" s="196"/>
      <c r="B116" s="196"/>
      <c r="C116" s="2">
        <v>70</v>
      </c>
      <c r="D116" s="220" t="s">
        <v>199</v>
      </c>
      <c r="E116" s="128">
        <v>4</v>
      </c>
      <c r="F116" s="129">
        <v>13</v>
      </c>
      <c r="G116" s="219">
        <f t="shared" si="53"/>
        <v>-9</v>
      </c>
      <c r="H116" s="125">
        <v>0</v>
      </c>
      <c r="I116" s="31"/>
      <c r="J116" s="126"/>
      <c r="K116" s="126"/>
      <c r="L116" s="126"/>
      <c r="M116" s="126"/>
      <c r="N116" s="126"/>
      <c r="O116" s="127"/>
      <c r="P116" s="11"/>
      <c r="Q116" s="220" t="s">
        <v>228</v>
      </c>
      <c r="R116" s="128">
        <v>14</v>
      </c>
      <c r="S116" s="129">
        <v>26</v>
      </c>
      <c r="T116" s="219">
        <f t="shared" si="54"/>
        <v>-12</v>
      </c>
      <c r="U116" s="125">
        <v>0</v>
      </c>
      <c r="V116" s="31"/>
      <c r="W116" s="130"/>
      <c r="X116" s="130"/>
      <c r="Y116" s="130"/>
      <c r="Z116" s="130"/>
      <c r="AA116" s="130"/>
      <c r="AB116" s="131"/>
      <c r="AC116" s="11"/>
      <c r="AD116" s="220"/>
      <c r="AE116" s="128"/>
      <c r="AF116" s="129"/>
      <c r="AG116" s="219">
        <f t="shared" si="55"/>
        <v>0</v>
      </c>
      <c r="AH116" s="125"/>
      <c r="AI116" s="31"/>
      <c r="AJ116" s="88"/>
      <c r="AK116" s="88"/>
      <c r="AL116" s="88"/>
      <c r="AM116" s="88"/>
      <c r="AN116" s="88"/>
      <c r="AO116" s="89"/>
      <c r="AP116" s="11"/>
      <c r="AQ116" s="220"/>
      <c r="AR116" s="128"/>
      <c r="AS116" s="129"/>
      <c r="AT116" s="219">
        <f t="shared" si="56"/>
        <v>0</v>
      </c>
      <c r="AU116" s="125"/>
      <c r="AV116" s="31"/>
      <c r="AW116" s="88"/>
      <c r="AX116" s="88"/>
      <c r="AY116" s="88"/>
      <c r="AZ116" s="88"/>
      <c r="BA116" s="88"/>
      <c r="BB116" s="89"/>
      <c r="BC116" s="11"/>
      <c r="BD116" s="220"/>
      <c r="BE116" s="128"/>
      <c r="BF116" s="129"/>
      <c r="BG116" s="219">
        <f t="shared" si="57"/>
        <v>0</v>
      </c>
      <c r="BH116" s="125"/>
      <c r="BI116" s="288"/>
      <c r="BJ116" s="88"/>
      <c r="BK116" s="88"/>
      <c r="BL116" s="88"/>
      <c r="BM116" s="88"/>
      <c r="BN116" s="88"/>
      <c r="BO116" s="89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</row>
    <row r="117" spans="1:81" ht="15.75">
      <c r="A117" s="196"/>
      <c r="B117" s="196"/>
      <c r="C117" s="2">
        <v>71</v>
      </c>
      <c r="D117" s="220" t="s">
        <v>221</v>
      </c>
      <c r="E117" s="128">
        <v>4</v>
      </c>
      <c r="F117" s="129">
        <v>13</v>
      </c>
      <c r="G117" s="219">
        <f t="shared" si="53"/>
        <v>-9</v>
      </c>
      <c r="H117" s="125">
        <v>0</v>
      </c>
      <c r="I117" s="31"/>
      <c r="J117" s="126"/>
      <c r="K117" s="126"/>
      <c r="L117" s="126"/>
      <c r="M117" s="126"/>
      <c r="N117" s="126"/>
      <c r="O117" s="127"/>
      <c r="P117" s="11"/>
      <c r="Q117" s="220" t="s">
        <v>183</v>
      </c>
      <c r="R117" s="128">
        <v>14</v>
      </c>
      <c r="S117" s="129">
        <v>26</v>
      </c>
      <c r="T117" s="219">
        <f t="shared" si="54"/>
        <v>-12</v>
      </c>
      <c r="U117" s="125">
        <v>0</v>
      </c>
      <c r="V117" s="31"/>
      <c r="W117" s="130"/>
      <c r="X117" s="130"/>
      <c r="Y117" s="130"/>
      <c r="Z117" s="130"/>
      <c r="AA117" s="130"/>
      <c r="AB117" s="131"/>
      <c r="AC117" s="11"/>
      <c r="AD117" s="220"/>
      <c r="AE117" s="128"/>
      <c r="AF117" s="129"/>
      <c r="AG117" s="219">
        <f t="shared" si="55"/>
        <v>0</v>
      </c>
      <c r="AH117" s="125"/>
      <c r="AI117" s="31"/>
      <c r="AJ117" s="88"/>
      <c r="AK117" s="88"/>
      <c r="AL117" s="88"/>
      <c r="AM117" s="88"/>
      <c r="AN117" s="88"/>
      <c r="AO117" s="89"/>
      <c r="AP117" s="11"/>
      <c r="AQ117" s="220"/>
      <c r="AR117" s="128"/>
      <c r="AS117" s="129"/>
      <c r="AT117" s="219">
        <f t="shared" si="56"/>
        <v>0</v>
      </c>
      <c r="AU117" s="125"/>
      <c r="AV117" s="31"/>
      <c r="AW117" s="88"/>
      <c r="AX117" s="88"/>
      <c r="AY117" s="88"/>
      <c r="AZ117" s="88"/>
      <c r="BA117" s="88"/>
      <c r="BB117" s="89"/>
      <c r="BC117" s="11"/>
      <c r="BD117" s="220"/>
      <c r="BE117" s="128"/>
      <c r="BF117" s="129"/>
      <c r="BG117" s="219">
        <f t="shared" si="57"/>
        <v>0</v>
      </c>
      <c r="BH117" s="125"/>
      <c r="BI117" s="288"/>
      <c r="BJ117" s="88"/>
      <c r="BK117" s="88"/>
      <c r="BL117" s="88"/>
      <c r="BM117" s="88"/>
      <c r="BN117" s="88"/>
      <c r="BO117" s="89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</row>
    <row r="118" spans="1:81" ht="15.75">
      <c r="A118" s="196"/>
      <c r="B118" s="196"/>
      <c r="C118" s="2">
        <v>72</v>
      </c>
      <c r="D118" s="220" t="s">
        <v>233</v>
      </c>
      <c r="E118" s="128">
        <v>4</v>
      </c>
      <c r="F118" s="129">
        <v>13</v>
      </c>
      <c r="G118" s="219">
        <f t="shared" si="53"/>
        <v>-9</v>
      </c>
      <c r="H118" s="125">
        <v>0</v>
      </c>
      <c r="I118" s="31"/>
      <c r="J118" s="126"/>
      <c r="K118" s="126"/>
      <c r="L118" s="126"/>
      <c r="M118" s="126"/>
      <c r="N118" s="126"/>
      <c r="O118" s="127"/>
      <c r="P118" s="11"/>
      <c r="Q118" s="220" t="s">
        <v>224</v>
      </c>
      <c r="R118" s="128">
        <v>13</v>
      </c>
      <c r="S118" s="129">
        <v>26</v>
      </c>
      <c r="T118" s="219">
        <f t="shared" si="54"/>
        <v>-13</v>
      </c>
      <c r="U118" s="125">
        <v>0</v>
      </c>
      <c r="V118" s="31"/>
      <c r="W118" s="130"/>
      <c r="X118" s="130"/>
      <c r="Y118" s="130"/>
      <c r="Z118" s="130"/>
      <c r="AA118" s="130"/>
      <c r="AB118" s="131"/>
      <c r="AC118" s="11"/>
      <c r="AD118" s="220"/>
      <c r="AE118" s="128"/>
      <c r="AF118" s="129"/>
      <c r="AG118" s="219">
        <f t="shared" si="55"/>
        <v>0</v>
      </c>
      <c r="AH118" s="125"/>
      <c r="AI118" s="31"/>
      <c r="AJ118" s="88"/>
      <c r="AK118" s="88"/>
      <c r="AL118" s="88"/>
      <c r="AM118" s="88"/>
      <c r="AN118" s="88"/>
      <c r="AO118" s="89"/>
      <c r="AP118" s="11"/>
      <c r="AQ118" s="220"/>
      <c r="AR118" s="128"/>
      <c r="AS118" s="129"/>
      <c r="AT118" s="219">
        <f t="shared" si="56"/>
        <v>0</v>
      </c>
      <c r="AU118" s="125"/>
      <c r="AV118" s="31"/>
      <c r="AW118" s="88"/>
      <c r="AX118" s="88"/>
      <c r="AY118" s="88"/>
      <c r="AZ118" s="88"/>
      <c r="BA118" s="88"/>
      <c r="BB118" s="89"/>
      <c r="BC118" s="11"/>
      <c r="BD118" s="220"/>
      <c r="BE118" s="128"/>
      <c r="BF118" s="129"/>
      <c r="BG118" s="219">
        <f t="shared" si="57"/>
        <v>0</v>
      </c>
      <c r="BH118" s="125"/>
      <c r="BI118" s="288"/>
      <c r="BJ118" s="88"/>
      <c r="BK118" s="88"/>
      <c r="BL118" s="88"/>
      <c r="BM118" s="88"/>
      <c r="BN118" s="88"/>
      <c r="BO118" s="89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</row>
    <row r="119" spans="1:81" ht="15.75">
      <c r="A119" s="196"/>
      <c r="B119" s="196"/>
      <c r="C119" s="2">
        <v>73</v>
      </c>
      <c r="D119" s="220" t="s">
        <v>244</v>
      </c>
      <c r="E119" s="128">
        <v>4</v>
      </c>
      <c r="F119" s="129">
        <v>13</v>
      </c>
      <c r="G119" s="219">
        <f t="shared" si="53"/>
        <v>-9</v>
      </c>
      <c r="H119" s="125">
        <v>0</v>
      </c>
      <c r="I119" s="31"/>
      <c r="J119" s="126"/>
      <c r="K119" s="126"/>
      <c r="L119" s="126"/>
      <c r="M119" s="126"/>
      <c r="N119" s="126"/>
      <c r="O119" s="127"/>
      <c r="P119" s="11"/>
      <c r="Q119" s="220" t="s">
        <v>193</v>
      </c>
      <c r="R119" s="128">
        <v>0</v>
      </c>
      <c r="S119" s="129">
        <v>13</v>
      </c>
      <c r="T119" s="219">
        <f t="shared" si="54"/>
        <v>-13</v>
      </c>
      <c r="U119" s="125">
        <v>0</v>
      </c>
      <c r="V119" s="31"/>
      <c r="W119" s="130"/>
      <c r="X119" s="130"/>
      <c r="Y119" s="130"/>
      <c r="Z119" s="130"/>
      <c r="AA119" s="130"/>
      <c r="AB119" s="131"/>
      <c r="AD119" s="220"/>
      <c r="AE119" s="128"/>
      <c r="AF119" s="129"/>
      <c r="AG119" s="219">
        <f t="shared" si="55"/>
        <v>0</v>
      </c>
      <c r="AH119" s="125"/>
      <c r="AI119" s="31"/>
      <c r="AJ119" s="88"/>
      <c r="AK119" s="88"/>
      <c r="AL119" s="88"/>
      <c r="AM119" s="88"/>
      <c r="AN119" s="88"/>
      <c r="AO119" s="89"/>
      <c r="AP119" s="11"/>
      <c r="AQ119" s="220"/>
      <c r="AR119" s="128"/>
      <c r="AS119" s="129"/>
      <c r="AT119" s="219">
        <f aca="true" t="shared" si="58" ref="AT119:AT125">SUM(AR119-AS119)</f>
        <v>0</v>
      </c>
      <c r="AU119" s="125"/>
      <c r="AV119" s="31"/>
      <c r="AW119" s="88"/>
      <c r="AX119" s="88"/>
      <c r="AY119" s="88"/>
      <c r="AZ119" s="88"/>
      <c r="BA119" s="88"/>
      <c r="BB119" s="89"/>
      <c r="BC119" s="11"/>
      <c r="BD119" s="220"/>
      <c r="BE119" s="128"/>
      <c r="BF119" s="129"/>
      <c r="BG119" s="219">
        <f aca="true" t="shared" si="59" ref="BG119:BG125">SUM(BE119-BF119)</f>
        <v>0</v>
      </c>
      <c r="BH119" s="125"/>
      <c r="BI119" s="288"/>
      <c r="BJ119" s="88"/>
      <c r="BK119" s="88"/>
      <c r="BL119" s="88"/>
      <c r="BM119" s="88"/>
      <c r="BN119" s="88"/>
      <c r="BO119" s="89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</row>
    <row r="120" spans="1:81" ht="15.75">
      <c r="A120" s="196"/>
      <c r="B120" s="196"/>
      <c r="C120" s="2">
        <v>74</v>
      </c>
      <c r="D120" s="220" t="s">
        <v>196</v>
      </c>
      <c r="E120" s="128">
        <v>3</v>
      </c>
      <c r="F120" s="129">
        <v>13</v>
      </c>
      <c r="G120" s="219">
        <f t="shared" si="53"/>
        <v>-10</v>
      </c>
      <c r="H120" s="125">
        <v>0</v>
      </c>
      <c r="I120" s="31"/>
      <c r="J120" s="126"/>
      <c r="K120" s="126"/>
      <c r="L120" s="126"/>
      <c r="M120" s="126"/>
      <c r="N120" s="126"/>
      <c r="O120" s="127"/>
      <c r="P120" s="11"/>
      <c r="Q120" s="220" t="s">
        <v>206</v>
      </c>
      <c r="R120" s="128">
        <v>0</v>
      </c>
      <c r="S120" s="129">
        <v>13</v>
      </c>
      <c r="T120" s="219">
        <f t="shared" si="54"/>
        <v>-13</v>
      </c>
      <c r="U120" s="125">
        <v>0</v>
      </c>
      <c r="V120" s="31"/>
      <c r="W120" s="130"/>
      <c r="X120" s="130"/>
      <c r="Y120" s="130"/>
      <c r="Z120" s="130"/>
      <c r="AA120" s="130"/>
      <c r="AB120" s="131"/>
      <c r="AD120" s="220"/>
      <c r="AE120" s="128"/>
      <c r="AF120" s="129"/>
      <c r="AG120" s="219">
        <f t="shared" si="55"/>
        <v>0</v>
      </c>
      <c r="AH120" s="125"/>
      <c r="AI120" s="31"/>
      <c r="AJ120" s="88"/>
      <c r="AK120" s="88"/>
      <c r="AL120" s="88"/>
      <c r="AM120" s="88"/>
      <c r="AN120" s="88"/>
      <c r="AO120" s="89"/>
      <c r="AP120" s="11"/>
      <c r="AQ120" s="220"/>
      <c r="AR120" s="128"/>
      <c r="AS120" s="129"/>
      <c r="AT120" s="219">
        <f t="shared" si="58"/>
        <v>0</v>
      </c>
      <c r="AU120" s="125"/>
      <c r="AV120" s="31"/>
      <c r="AW120" s="88"/>
      <c r="AX120" s="88"/>
      <c r="AY120" s="88"/>
      <c r="AZ120" s="88"/>
      <c r="BA120" s="88"/>
      <c r="BB120" s="89"/>
      <c r="BC120" s="11"/>
      <c r="BD120" s="220"/>
      <c r="BE120" s="128"/>
      <c r="BF120" s="129"/>
      <c r="BG120" s="219">
        <f t="shared" si="59"/>
        <v>0</v>
      </c>
      <c r="BH120" s="125"/>
      <c r="BI120" s="288"/>
      <c r="BJ120" s="88"/>
      <c r="BK120" s="88"/>
      <c r="BL120" s="88"/>
      <c r="BM120" s="88"/>
      <c r="BN120" s="88"/>
      <c r="BO120" s="89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</row>
    <row r="121" spans="1:81" ht="15.75">
      <c r="A121" s="196"/>
      <c r="B121" s="196"/>
      <c r="C121" s="2">
        <v>75</v>
      </c>
      <c r="D121" s="220" t="s">
        <v>236</v>
      </c>
      <c r="E121" s="128">
        <v>2</v>
      </c>
      <c r="F121" s="129">
        <v>13</v>
      </c>
      <c r="G121" s="219">
        <f t="shared" si="53"/>
        <v>-11</v>
      </c>
      <c r="H121" s="125">
        <v>0</v>
      </c>
      <c r="I121" s="31"/>
      <c r="J121" s="126"/>
      <c r="K121" s="126"/>
      <c r="L121" s="126"/>
      <c r="M121" s="126"/>
      <c r="N121" s="126"/>
      <c r="O121" s="127"/>
      <c r="P121" s="196"/>
      <c r="Q121" s="220" t="s">
        <v>198</v>
      </c>
      <c r="R121" s="128">
        <v>11</v>
      </c>
      <c r="S121" s="129">
        <v>26</v>
      </c>
      <c r="T121" s="219">
        <f t="shared" si="54"/>
        <v>-15</v>
      </c>
      <c r="U121" s="125">
        <v>0</v>
      </c>
      <c r="V121" s="31"/>
      <c r="W121" s="130"/>
      <c r="X121" s="130"/>
      <c r="Y121" s="130"/>
      <c r="Z121" s="130"/>
      <c r="AA121" s="130"/>
      <c r="AB121" s="131"/>
      <c r="AD121" s="220"/>
      <c r="AE121" s="128"/>
      <c r="AF121" s="129"/>
      <c r="AG121" s="219">
        <f>SUM(AE121-AF121)</f>
        <v>0</v>
      </c>
      <c r="AH121" s="125"/>
      <c r="AI121" s="31"/>
      <c r="AJ121" s="88"/>
      <c r="AK121" s="88"/>
      <c r="AL121" s="88"/>
      <c r="AM121" s="88"/>
      <c r="AN121" s="88"/>
      <c r="AO121" s="89"/>
      <c r="AP121" s="11"/>
      <c r="AQ121" s="220"/>
      <c r="AR121" s="128"/>
      <c r="AS121" s="129"/>
      <c r="AT121" s="219">
        <f t="shared" si="58"/>
        <v>0</v>
      </c>
      <c r="AU121" s="125"/>
      <c r="AV121" s="31"/>
      <c r="AW121" s="88"/>
      <c r="AX121" s="88"/>
      <c r="AY121" s="88"/>
      <c r="AZ121" s="88"/>
      <c r="BA121" s="88"/>
      <c r="BB121" s="89"/>
      <c r="BC121" s="11"/>
      <c r="BD121" s="220"/>
      <c r="BE121" s="128"/>
      <c r="BF121" s="129"/>
      <c r="BG121" s="219">
        <f t="shared" si="59"/>
        <v>0</v>
      </c>
      <c r="BH121" s="125"/>
      <c r="BI121" s="288"/>
      <c r="BJ121" s="88"/>
      <c r="BK121" s="88"/>
      <c r="BL121" s="88"/>
      <c r="BM121" s="88"/>
      <c r="BN121" s="88"/>
      <c r="BO121" s="89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6"/>
      <c r="BZ121" s="196"/>
      <c r="CA121" s="196"/>
      <c r="CB121" s="196"/>
      <c r="CC121" s="196"/>
    </row>
    <row r="122" spans="1:81" ht="15.75">
      <c r="A122" s="196"/>
      <c r="B122" s="196"/>
      <c r="C122" s="2">
        <v>76</v>
      </c>
      <c r="D122" s="220" t="s">
        <v>185</v>
      </c>
      <c r="E122" s="128">
        <v>1</v>
      </c>
      <c r="F122" s="129">
        <v>13</v>
      </c>
      <c r="G122" s="219">
        <f t="shared" si="53"/>
        <v>-12</v>
      </c>
      <c r="H122" s="125">
        <v>0</v>
      </c>
      <c r="I122" s="31"/>
      <c r="J122" s="126"/>
      <c r="K122" s="126"/>
      <c r="L122" s="126"/>
      <c r="M122" s="126"/>
      <c r="N122" s="126"/>
      <c r="O122" s="127"/>
      <c r="P122" s="196"/>
      <c r="Q122" s="220" t="s">
        <v>181</v>
      </c>
      <c r="R122" s="128">
        <v>11</v>
      </c>
      <c r="S122" s="129">
        <v>26</v>
      </c>
      <c r="T122" s="219">
        <f t="shared" si="54"/>
        <v>-15</v>
      </c>
      <c r="U122" s="125">
        <v>0</v>
      </c>
      <c r="V122" s="31"/>
      <c r="W122" s="130"/>
      <c r="X122" s="130"/>
      <c r="Y122" s="130"/>
      <c r="Z122" s="130"/>
      <c r="AA122" s="130"/>
      <c r="AB122" s="131"/>
      <c r="AD122" s="220"/>
      <c r="AE122" s="128"/>
      <c r="AF122" s="129"/>
      <c r="AG122" s="219">
        <f>SUM(AE122-AF122)</f>
        <v>0</v>
      </c>
      <c r="AH122" s="125"/>
      <c r="AI122" s="31"/>
      <c r="AJ122" s="88"/>
      <c r="AK122" s="88"/>
      <c r="AL122" s="88"/>
      <c r="AM122" s="88"/>
      <c r="AN122" s="88"/>
      <c r="AO122" s="89"/>
      <c r="AP122" s="11"/>
      <c r="AQ122" s="220"/>
      <c r="AR122" s="128"/>
      <c r="AS122" s="129"/>
      <c r="AT122" s="219">
        <f t="shared" si="58"/>
        <v>0</v>
      </c>
      <c r="AU122" s="125"/>
      <c r="AV122" s="31"/>
      <c r="AW122" s="88"/>
      <c r="AX122" s="88"/>
      <c r="AY122" s="88"/>
      <c r="AZ122" s="88"/>
      <c r="BA122" s="88"/>
      <c r="BB122" s="89"/>
      <c r="BC122" s="11"/>
      <c r="BD122" s="220"/>
      <c r="BE122" s="128"/>
      <c r="BF122" s="129"/>
      <c r="BG122" s="219">
        <f t="shared" si="59"/>
        <v>0</v>
      </c>
      <c r="BH122" s="125"/>
      <c r="BI122" s="288"/>
      <c r="BJ122" s="88"/>
      <c r="BK122" s="88"/>
      <c r="BL122" s="88"/>
      <c r="BM122" s="88"/>
      <c r="BN122" s="88"/>
      <c r="BO122" s="89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196"/>
      <c r="BZ122" s="196"/>
      <c r="CA122" s="196"/>
      <c r="CB122" s="196"/>
      <c r="CC122" s="196"/>
    </row>
    <row r="123" spans="1:81" ht="15.75">
      <c r="A123" s="196"/>
      <c r="B123" s="196"/>
      <c r="C123" s="2">
        <v>77</v>
      </c>
      <c r="D123" s="220" t="s">
        <v>193</v>
      </c>
      <c r="E123" s="128">
        <v>0</v>
      </c>
      <c r="F123" s="129">
        <v>13</v>
      </c>
      <c r="G123" s="219">
        <f t="shared" si="53"/>
        <v>-13</v>
      </c>
      <c r="H123" s="125">
        <v>0</v>
      </c>
      <c r="I123" s="31"/>
      <c r="J123" s="126"/>
      <c r="K123" s="126"/>
      <c r="L123" s="126"/>
      <c r="M123" s="126"/>
      <c r="N123" s="126"/>
      <c r="O123" s="127"/>
      <c r="P123" s="196"/>
      <c r="Q123" s="220" t="s">
        <v>244</v>
      </c>
      <c r="R123" s="128">
        <v>11</v>
      </c>
      <c r="S123" s="129">
        <v>26</v>
      </c>
      <c r="T123" s="219">
        <f t="shared" si="54"/>
        <v>-15</v>
      </c>
      <c r="U123" s="125">
        <v>0</v>
      </c>
      <c r="V123" s="31"/>
      <c r="W123" s="130"/>
      <c r="X123" s="130"/>
      <c r="Y123" s="130"/>
      <c r="Z123" s="130"/>
      <c r="AA123" s="130"/>
      <c r="AB123" s="131"/>
      <c r="AD123" s="220"/>
      <c r="AE123" s="128"/>
      <c r="AF123" s="129"/>
      <c r="AG123" s="219">
        <f>SUM(AE123-AF123)</f>
        <v>0</v>
      </c>
      <c r="AH123" s="125"/>
      <c r="AI123" s="31"/>
      <c r="AJ123" s="88"/>
      <c r="AK123" s="88"/>
      <c r="AL123" s="88"/>
      <c r="AM123" s="88"/>
      <c r="AN123" s="88"/>
      <c r="AO123" s="89"/>
      <c r="AP123" s="11"/>
      <c r="AQ123" s="220"/>
      <c r="AR123" s="128"/>
      <c r="AS123" s="129"/>
      <c r="AT123" s="219">
        <f t="shared" si="58"/>
        <v>0</v>
      </c>
      <c r="AU123" s="125"/>
      <c r="AV123" s="31"/>
      <c r="AW123" s="88"/>
      <c r="AX123" s="88"/>
      <c r="AY123" s="88"/>
      <c r="AZ123" s="88"/>
      <c r="BA123" s="88"/>
      <c r="BB123" s="89"/>
      <c r="BC123" s="11"/>
      <c r="BD123" s="220"/>
      <c r="BE123" s="128"/>
      <c r="BF123" s="129"/>
      <c r="BG123" s="219">
        <f t="shared" si="59"/>
        <v>0</v>
      </c>
      <c r="BH123" s="125"/>
      <c r="BI123" s="288"/>
      <c r="BJ123" s="88"/>
      <c r="BK123" s="88"/>
      <c r="BL123" s="88"/>
      <c r="BM123" s="88"/>
      <c r="BN123" s="88"/>
      <c r="BO123" s="89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6"/>
      <c r="BZ123" s="196"/>
      <c r="CA123" s="196"/>
      <c r="CB123" s="196"/>
      <c r="CC123" s="196"/>
    </row>
    <row r="124" spans="1:81" ht="15.75">
      <c r="A124" s="196"/>
      <c r="B124" s="196"/>
      <c r="C124" s="2">
        <v>78</v>
      </c>
      <c r="D124" s="220" t="s">
        <v>206</v>
      </c>
      <c r="E124" s="128">
        <v>0</v>
      </c>
      <c r="F124" s="129">
        <v>13</v>
      </c>
      <c r="G124" s="219">
        <f t="shared" si="53"/>
        <v>-13</v>
      </c>
      <c r="H124" s="125">
        <v>0</v>
      </c>
      <c r="I124" s="31"/>
      <c r="J124" s="126"/>
      <c r="K124" s="126"/>
      <c r="L124" s="126"/>
      <c r="M124" s="126"/>
      <c r="N124" s="126"/>
      <c r="O124" s="127"/>
      <c r="P124" s="196"/>
      <c r="Q124" s="220" t="s">
        <v>185</v>
      </c>
      <c r="R124" s="128">
        <v>5</v>
      </c>
      <c r="S124" s="129">
        <v>26</v>
      </c>
      <c r="T124" s="219">
        <f t="shared" si="54"/>
        <v>-21</v>
      </c>
      <c r="U124" s="125">
        <v>0</v>
      </c>
      <c r="V124" s="31"/>
      <c r="W124" s="130"/>
      <c r="X124" s="130"/>
      <c r="Y124" s="130"/>
      <c r="Z124" s="130"/>
      <c r="AA124" s="130"/>
      <c r="AB124" s="131"/>
      <c r="AD124" s="220"/>
      <c r="AE124" s="128"/>
      <c r="AF124" s="129"/>
      <c r="AG124" s="219">
        <f>SUM(AE124-AF124)</f>
        <v>0</v>
      </c>
      <c r="AH124" s="125"/>
      <c r="AI124" s="31"/>
      <c r="AJ124" s="88"/>
      <c r="AK124" s="88"/>
      <c r="AL124" s="88"/>
      <c r="AM124" s="88"/>
      <c r="AN124" s="88"/>
      <c r="AO124" s="89"/>
      <c r="AP124" s="11"/>
      <c r="AQ124" s="220"/>
      <c r="AR124" s="128"/>
      <c r="AS124" s="129"/>
      <c r="AT124" s="219">
        <f t="shared" si="58"/>
        <v>0</v>
      </c>
      <c r="AU124" s="125"/>
      <c r="AV124" s="31"/>
      <c r="AW124" s="88"/>
      <c r="AX124" s="88"/>
      <c r="AY124" s="88"/>
      <c r="AZ124" s="88"/>
      <c r="BA124" s="88"/>
      <c r="BB124" s="89"/>
      <c r="BC124" s="11"/>
      <c r="BD124" s="220"/>
      <c r="BE124" s="128"/>
      <c r="BF124" s="129"/>
      <c r="BG124" s="219">
        <f t="shared" si="59"/>
        <v>0</v>
      </c>
      <c r="BH124" s="125"/>
      <c r="BI124" s="288"/>
      <c r="BJ124" s="88"/>
      <c r="BK124" s="88"/>
      <c r="BL124" s="88"/>
      <c r="BM124" s="88"/>
      <c r="BN124" s="88"/>
      <c r="BO124" s="89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</row>
    <row r="125" spans="1:81" ht="15.75">
      <c r="A125" s="196"/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31"/>
      <c r="AJ125" s="88"/>
      <c r="AK125" s="88"/>
      <c r="AL125" s="88"/>
      <c r="AM125" s="88"/>
      <c r="AN125" s="88"/>
      <c r="AO125" s="89"/>
      <c r="AP125" s="11"/>
      <c r="AQ125" s="220"/>
      <c r="AR125" s="128"/>
      <c r="AS125" s="129"/>
      <c r="AT125" s="219">
        <f t="shared" si="58"/>
        <v>0</v>
      </c>
      <c r="AU125" s="125"/>
      <c r="AV125" s="31"/>
      <c r="AW125" s="88"/>
      <c r="AX125" s="88"/>
      <c r="AY125" s="88"/>
      <c r="AZ125" s="88"/>
      <c r="BA125" s="88"/>
      <c r="BB125" s="89"/>
      <c r="BC125" s="11"/>
      <c r="BD125" s="220"/>
      <c r="BE125" s="128"/>
      <c r="BF125" s="129"/>
      <c r="BG125" s="219">
        <f t="shared" si="59"/>
        <v>0</v>
      </c>
      <c r="BH125" s="125"/>
      <c r="BI125" s="288"/>
      <c r="BJ125" s="88"/>
      <c r="BK125" s="88"/>
      <c r="BL125" s="88"/>
      <c r="BM125" s="88"/>
      <c r="BN125" s="88"/>
      <c r="BO125" s="89"/>
      <c r="BP125" s="196"/>
      <c r="BQ125" s="196"/>
      <c r="BR125" s="196"/>
      <c r="BS125" s="196"/>
      <c r="BT125" s="196"/>
      <c r="BU125" s="196"/>
      <c r="BV125" s="196"/>
      <c r="BW125" s="196"/>
      <c r="BX125" s="196"/>
      <c r="BY125" s="196"/>
      <c r="BZ125" s="196"/>
      <c r="CA125" s="196"/>
      <c r="CB125" s="196"/>
      <c r="CC125" s="196"/>
    </row>
    <row r="126" spans="1:81" ht="12.75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656" t="s">
        <v>393</v>
      </c>
      <c r="AR126" s="656"/>
      <c r="AS126" s="656"/>
      <c r="AT126" s="656"/>
      <c r="AU126" s="65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  <c r="CC126" s="196"/>
    </row>
    <row r="127" spans="43:47" ht="15.75">
      <c r="AQ127" s="220" t="s">
        <v>192</v>
      </c>
      <c r="AR127" s="128">
        <v>37</v>
      </c>
      <c r="AS127" s="129">
        <v>39</v>
      </c>
      <c r="AT127" s="219">
        <f aca="true" t="shared" si="60" ref="AT127:AT136">SUM(AR127-AS127)</f>
        <v>-2</v>
      </c>
      <c r="AU127" s="125">
        <v>1</v>
      </c>
    </row>
    <row r="128" spans="43:47" ht="15.75">
      <c r="AQ128" s="220" t="s">
        <v>95</v>
      </c>
      <c r="AR128" s="128">
        <v>36</v>
      </c>
      <c r="AS128" s="129">
        <v>43</v>
      </c>
      <c r="AT128" s="219">
        <f t="shared" si="60"/>
        <v>-7</v>
      </c>
      <c r="AU128" s="125">
        <v>1</v>
      </c>
    </row>
    <row r="129" spans="43:47" ht="15.75">
      <c r="AQ129" s="220" t="s">
        <v>74</v>
      </c>
      <c r="AR129" s="128">
        <v>38</v>
      </c>
      <c r="AS129" s="129">
        <v>48</v>
      </c>
      <c r="AT129" s="219">
        <f t="shared" si="60"/>
        <v>-10</v>
      </c>
      <c r="AU129" s="125">
        <v>1</v>
      </c>
    </row>
    <row r="130" spans="43:47" ht="15.75">
      <c r="AQ130" s="220" t="s">
        <v>186</v>
      </c>
      <c r="AR130" s="128">
        <v>34</v>
      </c>
      <c r="AS130" s="129">
        <v>45</v>
      </c>
      <c r="AT130" s="219">
        <f t="shared" si="60"/>
        <v>-11</v>
      </c>
      <c r="AU130" s="125">
        <v>1</v>
      </c>
    </row>
    <row r="131" spans="43:47" ht="15.75">
      <c r="AQ131" s="220" t="s">
        <v>208</v>
      </c>
      <c r="AR131" s="128">
        <v>28</v>
      </c>
      <c r="AS131" s="129">
        <v>44</v>
      </c>
      <c r="AT131" s="219">
        <f t="shared" si="60"/>
        <v>-16</v>
      </c>
      <c r="AU131" s="125">
        <v>1</v>
      </c>
    </row>
    <row r="132" spans="43:47" ht="15.75">
      <c r="AQ132" s="220" t="s">
        <v>196</v>
      </c>
      <c r="AR132" s="128">
        <v>30</v>
      </c>
      <c r="AS132" s="129">
        <v>46</v>
      </c>
      <c r="AT132" s="219">
        <f t="shared" si="60"/>
        <v>-16</v>
      </c>
      <c r="AU132" s="125">
        <v>1</v>
      </c>
    </row>
    <row r="133" spans="43:47" ht="15.75">
      <c r="AQ133" s="220" t="s">
        <v>216</v>
      </c>
      <c r="AR133" s="128">
        <v>34</v>
      </c>
      <c r="AS133" s="129">
        <v>50</v>
      </c>
      <c r="AT133" s="219">
        <f t="shared" si="60"/>
        <v>-16</v>
      </c>
      <c r="AU133" s="125">
        <v>1</v>
      </c>
    </row>
    <row r="134" spans="43:47" ht="15.75">
      <c r="AQ134" s="356" t="s">
        <v>189</v>
      </c>
      <c r="AR134" s="128">
        <v>31</v>
      </c>
      <c r="AS134" s="129">
        <v>50</v>
      </c>
      <c r="AT134" s="219">
        <f t="shared" si="60"/>
        <v>-19</v>
      </c>
      <c r="AU134" s="125">
        <v>1</v>
      </c>
    </row>
    <row r="135" spans="43:47" ht="15.75">
      <c r="AQ135" s="220" t="s">
        <v>214</v>
      </c>
      <c r="AR135" s="128">
        <v>31</v>
      </c>
      <c r="AS135" s="129">
        <v>51</v>
      </c>
      <c r="AT135" s="219">
        <f t="shared" si="60"/>
        <v>-20</v>
      </c>
      <c r="AU135" s="125">
        <v>1</v>
      </c>
    </row>
    <row r="136" spans="43:47" ht="15.75">
      <c r="AQ136" s="220" t="s">
        <v>241</v>
      </c>
      <c r="AR136" s="128">
        <v>24</v>
      </c>
      <c r="AS136" s="129">
        <v>48</v>
      </c>
      <c r="AT136" s="219">
        <f t="shared" si="60"/>
        <v>-24</v>
      </c>
      <c r="AU136" s="125">
        <v>1</v>
      </c>
    </row>
  </sheetData>
  <sheetProtection password="CF25" sheet="1" objects="1" scenarios="1"/>
  <mergeCells count="54">
    <mergeCell ref="BX30:BY30"/>
    <mergeCell ref="AQ126:AU126"/>
    <mergeCell ref="AQ45:AQ46"/>
    <mergeCell ref="AR45:AR46"/>
    <mergeCell ref="AS45:AS46"/>
    <mergeCell ref="AT45:AT46"/>
    <mergeCell ref="BG45:BG46"/>
    <mergeCell ref="BV30:BW30"/>
    <mergeCell ref="A1:B1"/>
    <mergeCell ref="AQ1:BB1"/>
    <mergeCell ref="BD1:BO1"/>
    <mergeCell ref="D1:O1"/>
    <mergeCell ref="Q1:AB1"/>
    <mergeCell ref="AD1:AO1"/>
    <mergeCell ref="D45:D46"/>
    <mergeCell ref="G45:G46"/>
    <mergeCell ref="H2:I2"/>
    <mergeCell ref="J2:K2"/>
    <mergeCell ref="W2:X2"/>
    <mergeCell ref="Q44:AC44"/>
    <mergeCell ref="D44:O44"/>
    <mergeCell ref="U2:V2"/>
    <mergeCell ref="R45:R46"/>
    <mergeCell ref="S45:S46"/>
    <mergeCell ref="BH2:BI2"/>
    <mergeCell ref="AD44:AO44"/>
    <mergeCell ref="AE45:AE46"/>
    <mergeCell ref="AF45:AF46"/>
    <mergeCell ref="E45:E46"/>
    <mergeCell ref="F45:F46"/>
    <mergeCell ref="AG45:AG46"/>
    <mergeCell ref="T45:T46"/>
    <mergeCell ref="AD45:AD46"/>
    <mergeCell ref="AQ44:BB44"/>
    <mergeCell ref="BR1:CC1"/>
    <mergeCell ref="BV2:BW2"/>
    <mergeCell ref="BX2:BY2"/>
    <mergeCell ref="BR10:CC10"/>
    <mergeCell ref="Q45:Q46"/>
    <mergeCell ref="AH2:AI2"/>
    <mergeCell ref="AJ2:AK2"/>
    <mergeCell ref="BJ2:BK2"/>
    <mergeCell ref="AU2:AV2"/>
    <mergeCell ref="AW2:AX2"/>
    <mergeCell ref="BJ54:BO55"/>
    <mergeCell ref="BV11:BW11"/>
    <mergeCell ref="BX11:BY11"/>
    <mergeCell ref="BR19:CC19"/>
    <mergeCell ref="BV20:BW20"/>
    <mergeCell ref="BX20:BY20"/>
    <mergeCell ref="BD44:BO44"/>
    <mergeCell ref="BD45:BD46"/>
    <mergeCell ref="BE45:BE46"/>
    <mergeCell ref="BF45:BF46"/>
  </mergeCells>
  <printOptions horizontalCentered="1" verticalCentered="1"/>
  <pageMargins left="0.7480314960629921" right="0.4330708661417323" top="0.2362204724409449" bottom="0.15748031496062992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F8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.7109375" style="3" customWidth="1"/>
    <col min="2" max="2" width="22.140625" style="3" customWidth="1"/>
    <col min="3" max="8" width="3.7109375" style="3" customWidth="1"/>
    <col min="9" max="9" width="2.00390625" style="3" customWidth="1"/>
    <col min="10" max="10" width="0" style="3" hidden="1" customWidth="1"/>
    <col min="11" max="11" width="2.140625" style="3" customWidth="1"/>
    <col min="12" max="12" width="22.140625" style="3" customWidth="1"/>
    <col min="13" max="18" width="3.7109375" style="3" customWidth="1"/>
    <col min="19" max="19" width="2.57421875" style="3" customWidth="1"/>
    <col min="20" max="20" width="0" style="3" hidden="1" customWidth="1"/>
    <col min="21" max="21" width="5.28125" style="3" customWidth="1"/>
    <col min="22" max="22" width="2.140625" style="3" customWidth="1"/>
    <col min="23" max="23" width="22.140625" style="3" customWidth="1"/>
    <col min="24" max="29" width="3.7109375" style="3" customWidth="1"/>
    <col min="30" max="30" width="2.57421875" style="3" customWidth="1"/>
    <col min="31" max="31" width="0" style="3" hidden="1" customWidth="1"/>
    <col min="32" max="16384" width="9.140625" style="3" customWidth="1"/>
  </cols>
  <sheetData>
    <row r="1" spans="1:31" ht="15.75" customHeight="1">
      <c r="A1" s="196"/>
      <c r="B1" s="605" t="s">
        <v>104</v>
      </c>
      <c r="C1" s="606"/>
      <c r="D1" s="606"/>
      <c r="E1" s="606"/>
      <c r="F1" s="606"/>
      <c r="G1" s="606"/>
      <c r="H1" s="606"/>
      <c r="I1" s="606"/>
      <c r="J1" s="606"/>
      <c r="K1" s="558"/>
      <c r="L1" s="657" t="s">
        <v>305</v>
      </c>
      <c r="M1" s="658"/>
      <c r="N1" s="658"/>
      <c r="O1" s="658"/>
      <c r="P1" s="658"/>
      <c r="Q1" s="658"/>
      <c r="R1" s="658"/>
      <c r="S1" s="658"/>
      <c r="T1" s="658"/>
      <c r="U1" s="196"/>
      <c r="V1" s="558"/>
      <c r="W1" s="657" t="s">
        <v>305</v>
      </c>
      <c r="X1" s="658"/>
      <c r="Y1" s="658"/>
      <c r="Z1" s="658"/>
      <c r="AA1" s="658"/>
      <c r="AB1" s="658"/>
      <c r="AC1" s="658"/>
      <c r="AD1" s="658"/>
      <c r="AE1" s="658"/>
    </row>
    <row r="2" spans="1:32" ht="15.75" customHeight="1">
      <c r="A2" s="196"/>
      <c r="B2" s="605"/>
      <c r="C2" s="606"/>
      <c r="D2" s="606"/>
      <c r="E2" s="606"/>
      <c r="F2" s="606"/>
      <c r="G2" s="606"/>
      <c r="H2" s="606"/>
      <c r="I2" s="606"/>
      <c r="J2" s="606"/>
      <c r="K2" s="558"/>
      <c r="L2" s="657"/>
      <c r="M2" s="658"/>
      <c r="N2" s="658"/>
      <c r="O2" s="658"/>
      <c r="P2" s="658"/>
      <c r="Q2" s="658"/>
      <c r="R2" s="658"/>
      <c r="S2" s="658"/>
      <c r="T2" s="658"/>
      <c r="U2" s="196"/>
      <c r="V2" s="558"/>
      <c r="W2" s="657"/>
      <c r="X2" s="658"/>
      <c r="Y2" s="658"/>
      <c r="Z2" s="658"/>
      <c r="AA2" s="658"/>
      <c r="AB2" s="658"/>
      <c r="AC2" s="658"/>
      <c r="AD2" s="658"/>
      <c r="AE2" s="658"/>
      <c r="AF2" s="196"/>
    </row>
    <row r="3" spans="1:32" ht="12.75" customHeight="1" thickBot="1">
      <c r="A3" s="196"/>
      <c r="B3" s="605"/>
      <c r="C3" s="606"/>
      <c r="D3" s="606"/>
      <c r="E3" s="606"/>
      <c r="F3" s="606"/>
      <c r="G3" s="606"/>
      <c r="H3" s="606"/>
      <c r="I3" s="606"/>
      <c r="J3" s="606"/>
      <c r="K3" s="558"/>
      <c r="L3" s="657"/>
      <c r="M3" s="658"/>
      <c r="N3" s="658"/>
      <c r="O3" s="658"/>
      <c r="P3" s="658"/>
      <c r="Q3" s="658"/>
      <c r="R3" s="658"/>
      <c r="S3" s="658"/>
      <c r="T3" s="658"/>
      <c r="U3" s="196"/>
      <c r="V3" s="558"/>
      <c r="W3" s="657"/>
      <c r="X3" s="658"/>
      <c r="Y3" s="658"/>
      <c r="Z3" s="658"/>
      <c r="AA3" s="658"/>
      <c r="AB3" s="658"/>
      <c r="AC3" s="658"/>
      <c r="AD3" s="658"/>
      <c r="AE3" s="658"/>
      <c r="AF3" s="196"/>
    </row>
    <row r="4" spans="1:32" ht="15.75" customHeight="1" hidden="1" thickBot="1">
      <c r="A4" s="196"/>
      <c r="B4" s="605"/>
      <c r="C4" s="606"/>
      <c r="D4" s="606"/>
      <c r="E4" s="606"/>
      <c r="F4" s="606"/>
      <c r="G4" s="606"/>
      <c r="H4" s="606"/>
      <c r="I4" s="606"/>
      <c r="J4" s="606"/>
      <c r="K4" s="558"/>
      <c r="L4" s="657"/>
      <c r="M4" s="658"/>
      <c r="N4" s="658"/>
      <c r="O4" s="658"/>
      <c r="P4" s="658"/>
      <c r="Q4" s="658"/>
      <c r="R4" s="658"/>
      <c r="S4" s="658"/>
      <c r="T4" s="658"/>
      <c r="U4" s="196"/>
      <c r="V4" s="558"/>
      <c r="W4" s="657"/>
      <c r="X4" s="658"/>
      <c r="Y4" s="658"/>
      <c r="Z4" s="658"/>
      <c r="AA4" s="658"/>
      <c r="AB4" s="658"/>
      <c r="AC4" s="658"/>
      <c r="AD4" s="658"/>
      <c r="AE4" s="658"/>
      <c r="AF4" s="196"/>
    </row>
    <row r="5" spans="1:32" ht="31.5" customHeight="1">
      <c r="A5" s="196"/>
      <c r="B5" s="419" t="s">
        <v>306</v>
      </c>
      <c r="C5" s="390" t="s">
        <v>16</v>
      </c>
      <c r="D5" s="390" t="s">
        <v>17</v>
      </c>
      <c r="E5" s="390" t="s">
        <v>18</v>
      </c>
      <c r="F5" s="390" t="s">
        <v>19</v>
      </c>
      <c r="G5" s="391" t="s">
        <v>20</v>
      </c>
      <c r="H5" s="392" t="s">
        <v>21</v>
      </c>
      <c r="I5" s="156"/>
      <c r="J5"/>
      <c r="K5" s="558"/>
      <c r="L5" s="419" t="s">
        <v>306</v>
      </c>
      <c r="M5" s="390" t="s">
        <v>16</v>
      </c>
      <c r="N5" s="390" t="s">
        <v>17</v>
      </c>
      <c r="O5" s="390" t="s">
        <v>18</v>
      </c>
      <c r="P5" s="390" t="s">
        <v>19</v>
      </c>
      <c r="Q5" s="391" t="s">
        <v>20</v>
      </c>
      <c r="R5" s="392" t="s">
        <v>21</v>
      </c>
      <c r="S5" s="156"/>
      <c r="T5"/>
      <c r="U5" s="196"/>
      <c r="V5" s="558"/>
      <c r="W5" s="419" t="s">
        <v>306</v>
      </c>
      <c r="X5" s="390" t="s">
        <v>16</v>
      </c>
      <c r="Y5" s="390" t="s">
        <v>17</v>
      </c>
      <c r="Z5" s="390" t="s">
        <v>18</v>
      </c>
      <c r="AA5" s="390" t="s">
        <v>19</v>
      </c>
      <c r="AB5" s="391" t="s">
        <v>20</v>
      </c>
      <c r="AC5" s="392" t="s">
        <v>21</v>
      </c>
      <c r="AD5" s="156"/>
      <c r="AE5"/>
      <c r="AF5" s="196"/>
    </row>
    <row r="6" spans="1:32" ht="15" customHeight="1">
      <c r="A6" s="197">
        <v>1</v>
      </c>
      <c r="B6" s="220" t="s">
        <v>151</v>
      </c>
      <c r="C6" s="354">
        <v>7</v>
      </c>
      <c r="D6" s="354">
        <v>6</v>
      </c>
      <c r="E6" s="354">
        <v>1</v>
      </c>
      <c r="F6" s="354">
        <v>3</v>
      </c>
      <c r="G6" s="354">
        <v>5</v>
      </c>
      <c r="H6" s="355">
        <f aca="true" t="shared" si="0" ref="H6:H46">SUM(C6,D6,E6,F6,G6)</f>
        <v>22</v>
      </c>
      <c r="I6" s="156"/>
      <c r="J6" s="82"/>
      <c r="K6" s="433">
        <v>1</v>
      </c>
      <c r="L6" s="220" t="s">
        <v>42</v>
      </c>
      <c r="M6" s="354">
        <v>9</v>
      </c>
      <c r="N6" s="354">
        <v>6</v>
      </c>
      <c r="O6" s="354">
        <v>7</v>
      </c>
      <c r="P6" s="354">
        <v>6</v>
      </c>
      <c r="Q6" s="354">
        <v>5</v>
      </c>
      <c r="R6" s="355">
        <f aca="true" t="shared" si="1" ref="R6:R14">SUM(M6,N6,O6,P6,Q6)</f>
        <v>33</v>
      </c>
      <c r="S6" s="156"/>
      <c r="T6" s="82"/>
      <c r="U6" s="196"/>
      <c r="V6" s="433">
        <v>1</v>
      </c>
      <c r="W6" s="220" t="s">
        <v>170</v>
      </c>
      <c r="X6" s="244">
        <v>12</v>
      </c>
      <c r="Y6" s="244">
        <v>3</v>
      </c>
      <c r="Z6" s="244">
        <v>7</v>
      </c>
      <c r="AA6" s="244">
        <v>6</v>
      </c>
      <c r="AB6" s="244">
        <v>5</v>
      </c>
      <c r="AC6" s="355">
        <f>SUM(X6,Y6,Z6,AA6,AB6)</f>
        <v>33</v>
      </c>
      <c r="AD6" s="156"/>
      <c r="AE6" s="82"/>
      <c r="AF6" s="196"/>
    </row>
    <row r="7" spans="1:32" ht="15" customHeight="1">
      <c r="A7" s="197">
        <v>2</v>
      </c>
      <c r="B7" s="220" t="s">
        <v>170</v>
      </c>
      <c r="C7" s="240">
        <v>9</v>
      </c>
      <c r="D7" s="240">
        <v>6</v>
      </c>
      <c r="E7" s="240">
        <v>2</v>
      </c>
      <c r="F7" s="240">
        <v>0</v>
      </c>
      <c r="G7" s="240">
        <v>5</v>
      </c>
      <c r="H7" s="241">
        <f t="shared" si="0"/>
        <v>22</v>
      </c>
      <c r="I7" s="156"/>
      <c r="J7" s="82"/>
      <c r="K7" s="433">
        <v>2</v>
      </c>
      <c r="L7" s="220" t="s">
        <v>147</v>
      </c>
      <c r="M7" s="240">
        <v>8</v>
      </c>
      <c r="N7" s="240">
        <v>8</v>
      </c>
      <c r="O7" s="240">
        <v>1</v>
      </c>
      <c r="P7" s="240">
        <v>0</v>
      </c>
      <c r="Q7" s="240">
        <v>5</v>
      </c>
      <c r="R7" s="241">
        <f t="shared" si="1"/>
        <v>22</v>
      </c>
      <c r="S7" s="156"/>
      <c r="T7" s="82"/>
      <c r="U7" s="196"/>
      <c r="V7" s="433">
        <v>2</v>
      </c>
      <c r="W7" s="220" t="s">
        <v>42</v>
      </c>
      <c r="X7" s="240">
        <v>6</v>
      </c>
      <c r="Y7" s="240">
        <v>8</v>
      </c>
      <c r="Z7" s="240">
        <v>6</v>
      </c>
      <c r="AA7" s="240">
        <v>6</v>
      </c>
      <c r="AB7" s="240">
        <v>5</v>
      </c>
      <c r="AC7" s="241">
        <f>SUM(X7,Y7,Z7,AA7,AB7)</f>
        <v>31</v>
      </c>
      <c r="AD7" s="156"/>
      <c r="AE7" s="82"/>
      <c r="AF7" s="196"/>
    </row>
    <row r="8" spans="1:32" ht="15" customHeight="1">
      <c r="A8" s="197">
        <v>3</v>
      </c>
      <c r="B8" s="220" t="s">
        <v>42</v>
      </c>
      <c r="C8" s="240">
        <v>6</v>
      </c>
      <c r="D8" s="240">
        <v>3</v>
      </c>
      <c r="E8" s="240">
        <v>5</v>
      </c>
      <c r="F8" s="240">
        <v>6</v>
      </c>
      <c r="G8" s="240">
        <v>0</v>
      </c>
      <c r="H8" s="241">
        <f t="shared" si="0"/>
        <v>20</v>
      </c>
      <c r="I8" s="156"/>
      <c r="J8" s="82"/>
      <c r="K8" s="433">
        <v>3</v>
      </c>
      <c r="L8" s="220" t="s">
        <v>167</v>
      </c>
      <c r="M8" s="240">
        <v>4</v>
      </c>
      <c r="N8" s="240">
        <v>3</v>
      </c>
      <c r="O8" s="240">
        <v>3</v>
      </c>
      <c r="P8" s="240">
        <v>4</v>
      </c>
      <c r="Q8" s="240">
        <v>5</v>
      </c>
      <c r="R8" s="241">
        <f t="shared" si="1"/>
        <v>19</v>
      </c>
      <c r="S8" s="156"/>
      <c r="T8" s="82"/>
      <c r="U8" s="196"/>
      <c r="V8" s="433">
        <v>3</v>
      </c>
      <c r="W8" s="220" t="s">
        <v>167</v>
      </c>
      <c r="X8" s="240">
        <v>3</v>
      </c>
      <c r="Y8" s="240">
        <v>6</v>
      </c>
      <c r="Z8" s="240">
        <v>6</v>
      </c>
      <c r="AA8" s="240">
        <v>0</v>
      </c>
      <c r="AB8" s="240">
        <v>0</v>
      </c>
      <c r="AC8" s="241">
        <f>SUM(X8,Y8,Z8,AA8,AB8)</f>
        <v>15</v>
      </c>
      <c r="AD8" s="156"/>
      <c r="AE8" s="82"/>
      <c r="AF8" s="196"/>
    </row>
    <row r="9" spans="1:32" ht="15" customHeight="1">
      <c r="A9" s="197">
        <v>4</v>
      </c>
      <c r="B9" s="220" t="s">
        <v>168</v>
      </c>
      <c r="C9" s="240">
        <v>6</v>
      </c>
      <c r="D9" s="240">
        <v>3</v>
      </c>
      <c r="E9" s="240">
        <v>0</v>
      </c>
      <c r="F9" s="240">
        <v>0</v>
      </c>
      <c r="G9" s="240">
        <v>10</v>
      </c>
      <c r="H9" s="241">
        <f t="shared" si="0"/>
        <v>19</v>
      </c>
      <c r="I9" s="156"/>
      <c r="J9" s="82"/>
      <c r="K9" s="433">
        <v>4</v>
      </c>
      <c r="L9" s="220" t="s">
        <v>170</v>
      </c>
      <c r="M9" s="240">
        <v>0</v>
      </c>
      <c r="N9" s="240">
        <v>6</v>
      </c>
      <c r="O9" s="240">
        <v>8</v>
      </c>
      <c r="P9" s="240">
        <v>1</v>
      </c>
      <c r="Q9" s="240">
        <v>0</v>
      </c>
      <c r="R9" s="241">
        <f t="shared" si="1"/>
        <v>15</v>
      </c>
      <c r="S9" s="156"/>
      <c r="T9" s="82"/>
      <c r="U9" s="196"/>
      <c r="V9" s="433">
        <v>4</v>
      </c>
      <c r="W9" s="243" t="s">
        <v>147</v>
      </c>
      <c r="X9" s="244">
        <v>0</v>
      </c>
      <c r="Y9" s="244">
        <v>3</v>
      </c>
      <c r="Z9" s="244">
        <v>6</v>
      </c>
      <c r="AA9" s="244">
        <v>0</v>
      </c>
      <c r="AB9" s="244">
        <v>0</v>
      </c>
      <c r="AC9" s="245">
        <f>SUM(X9,Y9,Z9,AA9,AB9)</f>
        <v>9</v>
      </c>
      <c r="AD9" s="156"/>
      <c r="AE9" s="82"/>
      <c r="AF9" s="196"/>
    </row>
    <row r="10" spans="1:32" ht="15" customHeight="1">
      <c r="A10" s="197">
        <v>5</v>
      </c>
      <c r="B10" s="220" t="s">
        <v>148</v>
      </c>
      <c r="C10" s="240">
        <v>6</v>
      </c>
      <c r="D10" s="240">
        <v>6</v>
      </c>
      <c r="E10" s="240">
        <v>0</v>
      </c>
      <c r="F10" s="240">
        <v>0</v>
      </c>
      <c r="G10" s="240">
        <v>5</v>
      </c>
      <c r="H10" s="241">
        <f t="shared" si="0"/>
        <v>17</v>
      </c>
      <c r="I10" s="156"/>
      <c r="J10" s="82"/>
      <c r="K10" s="433">
        <v>5</v>
      </c>
      <c r="L10" s="220" t="s">
        <v>148</v>
      </c>
      <c r="M10" s="240">
        <v>5</v>
      </c>
      <c r="N10" s="240">
        <v>3</v>
      </c>
      <c r="O10" s="240">
        <v>0</v>
      </c>
      <c r="P10" s="240">
        <v>1</v>
      </c>
      <c r="Q10" s="240">
        <v>5</v>
      </c>
      <c r="R10" s="241">
        <f t="shared" si="1"/>
        <v>14</v>
      </c>
      <c r="S10" s="156"/>
      <c r="T10" s="82"/>
      <c r="U10" s="196"/>
      <c r="V10" s="439"/>
      <c r="W10" s="440"/>
      <c r="X10" s="441"/>
      <c r="Y10" s="441"/>
      <c r="Z10" s="441"/>
      <c r="AA10" s="441"/>
      <c r="AB10" s="441"/>
      <c r="AC10" s="442"/>
      <c r="AD10" s="156"/>
      <c r="AE10" s="82"/>
      <c r="AF10" s="196"/>
    </row>
    <row r="11" spans="1:32" ht="15" customHeight="1">
      <c r="A11" s="197">
        <v>6</v>
      </c>
      <c r="B11" s="220" t="s">
        <v>140</v>
      </c>
      <c r="C11" s="240">
        <v>6</v>
      </c>
      <c r="D11" s="240">
        <v>6</v>
      </c>
      <c r="E11" s="240">
        <v>2</v>
      </c>
      <c r="F11" s="240">
        <v>3</v>
      </c>
      <c r="G11" s="240">
        <v>0</v>
      </c>
      <c r="H11" s="241">
        <f t="shared" si="0"/>
        <v>17</v>
      </c>
      <c r="I11" s="156"/>
      <c r="J11" s="82"/>
      <c r="K11" s="433">
        <v>6</v>
      </c>
      <c r="L11" s="220" t="s">
        <v>151</v>
      </c>
      <c r="M11" s="240">
        <v>6</v>
      </c>
      <c r="N11" s="240">
        <v>0</v>
      </c>
      <c r="O11" s="240">
        <v>4</v>
      </c>
      <c r="P11" s="240">
        <v>3</v>
      </c>
      <c r="Q11" s="240">
        <v>0</v>
      </c>
      <c r="R11" s="241">
        <f t="shared" si="1"/>
        <v>13</v>
      </c>
      <c r="S11" s="156"/>
      <c r="T11" s="82"/>
      <c r="U11" s="196"/>
      <c r="V11" s="439"/>
      <c r="W11" s="440"/>
      <c r="X11" s="441"/>
      <c r="Y11" s="441"/>
      <c r="Z11" s="441"/>
      <c r="AA11" s="441"/>
      <c r="AB11" s="441"/>
      <c r="AC11" s="442"/>
      <c r="AD11" s="156"/>
      <c r="AE11" s="82"/>
      <c r="AF11" s="196"/>
    </row>
    <row r="12" spans="1:32" ht="15" customHeight="1">
      <c r="A12" s="197">
        <v>7</v>
      </c>
      <c r="B12" s="220" t="s">
        <v>147</v>
      </c>
      <c r="C12" s="240">
        <v>3</v>
      </c>
      <c r="D12" s="240">
        <v>5</v>
      </c>
      <c r="E12" s="240">
        <v>1</v>
      </c>
      <c r="F12" s="240">
        <v>5</v>
      </c>
      <c r="G12" s="240">
        <v>0</v>
      </c>
      <c r="H12" s="241">
        <f t="shared" si="0"/>
        <v>14</v>
      </c>
      <c r="I12" s="156"/>
      <c r="J12" s="82"/>
      <c r="K12" s="433">
        <v>7</v>
      </c>
      <c r="L12" s="220" t="s">
        <v>168</v>
      </c>
      <c r="M12" s="240">
        <v>0</v>
      </c>
      <c r="N12" s="240">
        <v>0</v>
      </c>
      <c r="O12" s="240">
        <v>1</v>
      </c>
      <c r="P12" s="240">
        <v>3</v>
      </c>
      <c r="Q12" s="240">
        <v>5</v>
      </c>
      <c r="R12" s="241">
        <f t="shared" si="1"/>
        <v>9</v>
      </c>
      <c r="S12" s="156"/>
      <c r="T12" s="82"/>
      <c r="U12" s="196"/>
      <c r="V12" s="439"/>
      <c r="W12" s="440"/>
      <c r="X12" s="441"/>
      <c r="Y12" s="441" t="s">
        <v>390</v>
      </c>
      <c r="Z12" s="441"/>
      <c r="AA12" s="441"/>
      <c r="AB12" s="441"/>
      <c r="AC12" s="442"/>
      <c r="AD12" s="156"/>
      <c r="AE12" s="82"/>
      <c r="AF12" s="196"/>
    </row>
    <row r="13" spans="1:32" ht="15" customHeight="1">
      <c r="A13" s="197">
        <v>8</v>
      </c>
      <c r="B13" s="220" t="s">
        <v>166</v>
      </c>
      <c r="C13" s="240">
        <v>7</v>
      </c>
      <c r="D13" s="240">
        <v>0</v>
      </c>
      <c r="E13" s="240">
        <v>0</v>
      </c>
      <c r="F13" s="240">
        <v>1</v>
      </c>
      <c r="G13" s="240">
        <v>5</v>
      </c>
      <c r="H13" s="241">
        <f t="shared" si="0"/>
        <v>13</v>
      </c>
      <c r="I13" s="156"/>
      <c r="J13" s="82"/>
      <c r="K13" s="433">
        <v>8</v>
      </c>
      <c r="L13" s="220" t="s">
        <v>140</v>
      </c>
      <c r="M13" s="240">
        <v>6</v>
      </c>
      <c r="N13" s="240">
        <v>0</v>
      </c>
      <c r="O13" s="240">
        <v>0</v>
      </c>
      <c r="P13" s="240">
        <v>3</v>
      </c>
      <c r="Q13" s="240">
        <v>0</v>
      </c>
      <c r="R13" s="241">
        <f t="shared" si="1"/>
        <v>9</v>
      </c>
      <c r="S13" s="156"/>
      <c r="T13" s="82"/>
      <c r="U13" s="196"/>
      <c r="V13" s="439"/>
      <c r="W13" s="440"/>
      <c r="X13" s="441"/>
      <c r="Y13" s="441" t="s">
        <v>391</v>
      </c>
      <c r="Z13" s="441"/>
      <c r="AA13" s="441"/>
      <c r="AB13" s="441"/>
      <c r="AC13" s="442"/>
      <c r="AD13" s="156"/>
      <c r="AE13" s="82"/>
      <c r="AF13" s="196"/>
    </row>
    <row r="14" spans="1:32" ht="15" customHeight="1">
      <c r="A14" s="197">
        <v>9</v>
      </c>
      <c r="B14" s="220" t="s">
        <v>167</v>
      </c>
      <c r="C14" s="240">
        <v>3</v>
      </c>
      <c r="D14" s="240">
        <v>5</v>
      </c>
      <c r="E14" s="240">
        <v>2</v>
      </c>
      <c r="F14" s="240">
        <v>3</v>
      </c>
      <c r="G14" s="240">
        <v>0</v>
      </c>
      <c r="H14" s="241">
        <f t="shared" si="0"/>
        <v>13</v>
      </c>
      <c r="I14" s="156"/>
      <c r="J14" s="82"/>
      <c r="K14" s="433">
        <v>9</v>
      </c>
      <c r="L14" s="220" t="s">
        <v>166</v>
      </c>
      <c r="M14" s="354">
        <v>3</v>
      </c>
      <c r="N14" s="354">
        <v>3</v>
      </c>
      <c r="O14" s="354">
        <v>1</v>
      </c>
      <c r="P14" s="354">
        <v>0</v>
      </c>
      <c r="Q14" s="354">
        <v>0</v>
      </c>
      <c r="R14" s="241">
        <f t="shared" si="1"/>
        <v>7</v>
      </c>
      <c r="S14" s="158"/>
      <c r="U14" s="196"/>
      <c r="V14" s="439"/>
      <c r="W14" s="440"/>
      <c r="X14" s="441"/>
      <c r="Y14" s="441"/>
      <c r="Z14" s="441"/>
      <c r="AA14" s="441"/>
      <c r="AB14" s="441"/>
      <c r="AC14" s="442"/>
      <c r="AD14" s="158"/>
      <c r="AF14" s="196"/>
    </row>
    <row r="15" spans="1:32" ht="15" customHeight="1">
      <c r="A15" s="197">
        <v>10</v>
      </c>
      <c r="B15" s="220" t="s">
        <v>173</v>
      </c>
      <c r="C15" s="240">
        <v>3</v>
      </c>
      <c r="D15" s="240">
        <v>0</v>
      </c>
      <c r="E15" s="240">
        <v>1</v>
      </c>
      <c r="F15" s="240">
        <v>3</v>
      </c>
      <c r="G15" s="240">
        <v>5</v>
      </c>
      <c r="H15" s="241">
        <f t="shared" si="0"/>
        <v>12</v>
      </c>
      <c r="I15" s="156"/>
      <c r="J15" s="82"/>
      <c r="K15" s="420"/>
      <c r="L15" s="420"/>
      <c r="M15" s="420"/>
      <c r="N15" s="420"/>
      <c r="O15" s="421"/>
      <c r="P15" s="421"/>
      <c r="Q15" s="158"/>
      <c r="R15" s="158"/>
      <c r="S15" s="158"/>
      <c r="U15" s="196"/>
      <c r="V15" s="420"/>
      <c r="W15" s="420"/>
      <c r="X15" s="420"/>
      <c r="Y15" s="420"/>
      <c r="Z15" s="421"/>
      <c r="AA15" s="421"/>
      <c r="AB15" s="158"/>
      <c r="AC15" s="158"/>
      <c r="AD15" s="158"/>
      <c r="AF15" s="196"/>
    </row>
    <row r="16" spans="1:32" ht="15" customHeight="1">
      <c r="A16" s="197">
        <v>11</v>
      </c>
      <c r="B16" s="220" t="s">
        <v>144</v>
      </c>
      <c r="C16" s="240">
        <v>6</v>
      </c>
      <c r="D16" s="240">
        <v>3</v>
      </c>
      <c r="E16" s="240">
        <v>2</v>
      </c>
      <c r="F16" s="240">
        <v>0</v>
      </c>
      <c r="G16" s="240">
        <v>0</v>
      </c>
      <c r="H16" s="241">
        <f t="shared" si="0"/>
        <v>11</v>
      </c>
      <c r="I16" s="156"/>
      <c r="J16" s="82"/>
      <c r="K16" s="554"/>
      <c r="L16" s="554"/>
      <c r="M16" s="554"/>
      <c r="N16" s="554"/>
      <c r="O16" s="555"/>
      <c r="P16" s="555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F16" s="196"/>
    </row>
    <row r="17" spans="1:32" ht="15" customHeight="1">
      <c r="A17" s="197">
        <v>12</v>
      </c>
      <c r="B17" s="220" t="s">
        <v>137</v>
      </c>
      <c r="C17" s="240">
        <v>3</v>
      </c>
      <c r="D17" s="240">
        <v>7</v>
      </c>
      <c r="E17" s="240">
        <v>0</v>
      </c>
      <c r="F17" s="240">
        <v>0</v>
      </c>
      <c r="G17" s="240">
        <v>0</v>
      </c>
      <c r="H17" s="241">
        <f t="shared" si="0"/>
        <v>10</v>
      </c>
      <c r="I17" s="156"/>
      <c r="J17" s="82"/>
      <c r="K17" s="556"/>
      <c r="L17" s="556"/>
      <c r="M17" s="556"/>
      <c r="N17" s="556"/>
      <c r="O17" s="556"/>
      <c r="P17" s="557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F17" s="196"/>
    </row>
    <row r="18" spans="1:32" ht="15" customHeight="1">
      <c r="A18" s="197">
        <v>13</v>
      </c>
      <c r="B18" s="220" t="s">
        <v>159</v>
      </c>
      <c r="C18" s="240">
        <v>3</v>
      </c>
      <c r="D18" s="240">
        <v>3</v>
      </c>
      <c r="E18" s="240">
        <v>0</v>
      </c>
      <c r="F18" s="240">
        <v>3</v>
      </c>
      <c r="G18" s="240">
        <v>0</v>
      </c>
      <c r="H18" s="241">
        <f t="shared" si="0"/>
        <v>9</v>
      </c>
      <c r="I18" s="156"/>
      <c r="J18" s="82"/>
      <c r="K18" s="556"/>
      <c r="L18" s="556"/>
      <c r="M18" s="556"/>
      <c r="N18" s="556"/>
      <c r="O18" s="556"/>
      <c r="P18" s="557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F18" s="196"/>
    </row>
    <row r="19" spans="1:32" ht="15" customHeight="1">
      <c r="A19" s="197">
        <v>14</v>
      </c>
      <c r="B19" s="220" t="s">
        <v>172</v>
      </c>
      <c r="C19" s="240">
        <v>5</v>
      </c>
      <c r="D19" s="240">
        <v>0</v>
      </c>
      <c r="E19" s="240">
        <v>4</v>
      </c>
      <c r="F19" s="240">
        <v>0</v>
      </c>
      <c r="G19" s="240">
        <v>0</v>
      </c>
      <c r="H19" s="241">
        <f t="shared" si="0"/>
        <v>9</v>
      </c>
      <c r="I19" s="156"/>
      <c r="J19" s="82"/>
      <c r="K19" s="556"/>
      <c r="L19" s="556"/>
      <c r="M19" s="556"/>
      <c r="N19" s="556"/>
      <c r="O19" s="556"/>
      <c r="P19" s="557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F19" s="196"/>
    </row>
    <row r="20" spans="1:32" ht="15" customHeight="1">
      <c r="A20" s="197">
        <v>15</v>
      </c>
      <c r="B20" s="220" t="s">
        <v>150</v>
      </c>
      <c r="C20" s="240">
        <v>3</v>
      </c>
      <c r="D20" s="240">
        <v>3</v>
      </c>
      <c r="E20" s="240">
        <v>2</v>
      </c>
      <c r="F20" s="240">
        <v>0</v>
      </c>
      <c r="G20" s="240">
        <v>0</v>
      </c>
      <c r="H20" s="241">
        <f t="shared" si="0"/>
        <v>8</v>
      </c>
      <c r="I20" s="156"/>
      <c r="J20" s="82"/>
      <c r="K20" s="556"/>
      <c r="L20" s="556"/>
      <c r="M20" s="556"/>
      <c r="N20" s="556"/>
      <c r="O20" s="556"/>
      <c r="P20" s="557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F20" s="196"/>
    </row>
    <row r="21" spans="1:32" ht="15" customHeight="1">
      <c r="A21" s="197">
        <v>16</v>
      </c>
      <c r="B21" s="220" t="s">
        <v>154</v>
      </c>
      <c r="C21" s="240">
        <v>3</v>
      </c>
      <c r="D21" s="240">
        <v>3</v>
      </c>
      <c r="E21" s="240">
        <v>0</v>
      </c>
      <c r="F21" s="240">
        <v>0</v>
      </c>
      <c r="G21" s="240">
        <v>0</v>
      </c>
      <c r="H21" s="241">
        <f t="shared" si="0"/>
        <v>6</v>
      </c>
      <c r="I21" s="156"/>
      <c r="J21" s="82"/>
      <c r="K21" s="556"/>
      <c r="L21" s="556"/>
      <c r="M21" s="556"/>
      <c r="N21" s="556"/>
      <c r="O21" s="556"/>
      <c r="P21" s="557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F21" s="196"/>
    </row>
    <row r="22" spans="1:32" ht="15" customHeight="1">
      <c r="A22" s="197">
        <v>17</v>
      </c>
      <c r="B22" s="220" t="s">
        <v>161</v>
      </c>
      <c r="C22" s="240">
        <v>3</v>
      </c>
      <c r="D22" s="240">
        <v>0</v>
      </c>
      <c r="E22" s="240">
        <v>3</v>
      </c>
      <c r="F22" s="240">
        <v>0</v>
      </c>
      <c r="G22" s="240">
        <v>0</v>
      </c>
      <c r="H22" s="241">
        <f t="shared" si="0"/>
        <v>6</v>
      </c>
      <c r="I22" s="156"/>
      <c r="J22" s="82"/>
      <c r="K22" s="556"/>
      <c r="L22" s="556"/>
      <c r="M22" s="556"/>
      <c r="N22" s="556"/>
      <c r="O22" s="556"/>
      <c r="P22" s="557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F22" s="196"/>
    </row>
    <row r="23" spans="1:32" ht="15" customHeight="1">
      <c r="A23" s="197">
        <v>18</v>
      </c>
      <c r="B23" s="220" t="s">
        <v>174</v>
      </c>
      <c r="C23" s="240">
        <v>3</v>
      </c>
      <c r="D23" s="240">
        <v>3</v>
      </c>
      <c r="E23" s="240">
        <v>0</v>
      </c>
      <c r="F23" s="240">
        <v>0</v>
      </c>
      <c r="G23" s="240">
        <v>0</v>
      </c>
      <c r="H23" s="241">
        <f t="shared" si="0"/>
        <v>6</v>
      </c>
      <c r="I23" s="156"/>
      <c r="J23" s="82"/>
      <c r="K23" s="556"/>
      <c r="L23" s="556"/>
      <c r="M23" s="556"/>
      <c r="N23" s="556"/>
      <c r="O23" s="556"/>
      <c r="P23" s="557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F23" s="196"/>
    </row>
    <row r="24" spans="1:32" ht="15" customHeight="1">
      <c r="A24" s="197">
        <v>19</v>
      </c>
      <c r="B24" s="220" t="s">
        <v>146</v>
      </c>
      <c r="C24" s="240">
        <v>3</v>
      </c>
      <c r="D24" s="240">
        <v>0</v>
      </c>
      <c r="E24" s="240">
        <v>1</v>
      </c>
      <c r="F24" s="240">
        <v>0</v>
      </c>
      <c r="G24" s="240">
        <v>0</v>
      </c>
      <c r="H24" s="241">
        <f t="shared" si="0"/>
        <v>4</v>
      </c>
      <c r="I24" s="157"/>
      <c r="K24" s="529"/>
      <c r="L24" s="529"/>
      <c r="M24" s="529"/>
      <c r="N24" s="529"/>
      <c r="O24" s="529"/>
      <c r="P24" s="557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F24" s="196"/>
    </row>
    <row r="25" spans="1:32" ht="15" customHeight="1">
      <c r="A25" s="197">
        <v>20</v>
      </c>
      <c r="B25" s="220" t="s">
        <v>163</v>
      </c>
      <c r="C25" s="240">
        <v>4</v>
      </c>
      <c r="D25" s="240">
        <v>0</v>
      </c>
      <c r="E25" s="240">
        <v>0</v>
      </c>
      <c r="F25" s="240">
        <v>0</v>
      </c>
      <c r="G25" s="240">
        <v>0</v>
      </c>
      <c r="H25" s="241">
        <f t="shared" si="0"/>
        <v>4</v>
      </c>
      <c r="I25" s="157"/>
      <c r="K25" s="556"/>
      <c r="L25" s="556"/>
      <c r="M25" s="556"/>
      <c r="N25" s="556"/>
      <c r="O25" s="556"/>
      <c r="P25" s="557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F25" s="196"/>
    </row>
    <row r="26" spans="1:32" ht="15" customHeight="1">
      <c r="A26" s="197">
        <v>21</v>
      </c>
      <c r="B26" s="220" t="s">
        <v>136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1">
        <f t="shared" si="0"/>
        <v>0</v>
      </c>
      <c r="I26" s="157"/>
      <c r="K26" s="556"/>
      <c r="L26" s="556"/>
      <c r="M26" s="556"/>
      <c r="N26" s="556"/>
      <c r="O26" s="556"/>
      <c r="P26" s="557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F26" s="196"/>
    </row>
    <row r="27" spans="1:32" ht="15" customHeight="1">
      <c r="A27" s="197">
        <v>22</v>
      </c>
      <c r="B27" s="220" t="s">
        <v>138</v>
      </c>
      <c r="C27" s="240">
        <v>0</v>
      </c>
      <c r="D27" s="240">
        <v>0</v>
      </c>
      <c r="E27" s="240">
        <v>0</v>
      </c>
      <c r="F27" s="240">
        <v>0</v>
      </c>
      <c r="G27" s="240">
        <v>0</v>
      </c>
      <c r="H27" s="241">
        <f t="shared" si="0"/>
        <v>0</v>
      </c>
      <c r="I27" s="157"/>
      <c r="K27" s="556"/>
      <c r="L27" s="556"/>
      <c r="M27" s="556"/>
      <c r="N27" s="556"/>
      <c r="O27" s="556"/>
      <c r="P27" s="557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F27" s="196"/>
    </row>
    <row r="28" spans="1:32" ht="15" customHeight="1">
      <c r="A28" s="197">
        <v>23</v>
      </c>
      <c r="B28" s="220" t="s">
        <v>139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1">
        <f t="shared" si="0"/>
        <v>0</v>
      </c>
      <c r="I28" s="157"/>
      <c r="K28" s="556"/>
      <c r="L28" s="556"/>
      <c r="M28" s="556"/>
      <c r="N28" s="556"/>
      <c r="O28" s="556"/>
      <c r="P28" s="557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F28" s="196"/>
    </row>
    <row r="29" spans="1:32" ht="15" customHeight="1">
      <c r="A29" s="197">
        <v>24</v>
      </c>
      <c r="B29" s="220" t="s">
        <v>141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1">
        <f t="shared" si="0"/>
        <v>0</v>
      </c>
      <c r="I29" s="157"/>
      <c r="K29" s="556"/>
      <c r="L29" s="556"/>
      <c r="M29" s="556"/>
      <c r="N29" s="556"/>
      <c r="O29" s="556"/>
      <c r="P29" s="557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F29" s="196"/>
    </row>
    <row r="30" spans="1:32" ht="15" customHeight="1">
      <c r="A30" s="197">
        <v>25</v>
      </c>
      <c r="B30" s="220" t="s">
        <v>142</v>
      </c>
      <c r="C30" s="240">
        <v>0</v>
      </c>
      <c r="D30" s="240">
        <v>0</v>
      </c>
      <c r="E30" s="240">
        <v>0</v>
      </c>
      <c r="F30" s="240">
        <v>0</v>
      </c>
      <c r="G30" s="240">
        <v>0</v>
      </c>
      <c r="H30" s="241">
        <f t="shared" si="0"/>
        <v>0</v>
      </c>
      <c r="I30" s="157"/>
      <c r="K30" s="529"/>
      <c r="L30" s="529"/>
      <c r="M30" s="529"/>
      <c r="N30" s="529"/>
      <c r="O30" s="529"/>
      <c r="P30" s="557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F30" s="196"/>
    </row>
    <row r="31" spans="1:32" ht="15" customHeight="1">
      <c r="A31" s="197">
        <v>26</v>
      </c>
      <c r="B31" s="220" t="s">
        <v>143</v>
      </c>
      <c r="C31" s="240">
        <v>0</v>
      </c>
      <c r="D31" s="240">
        <v>0</v>
      </c>
      <c r="E31" s="240">
        <v>0</v>
      </c>
      <c r="F31" s="240">
        <v>0</v>
      </c>
      <c r="G31" s="240">
        <v>0</v>
      </c>
      <c r="H31" s="241">
        <f t="shared" si="0"/>
        <v>0</v>
      </c>
      <c r="I31" s="157"/>
      <c r="K31" s="556"/>
      <c r="L31" s="556"/>
      <c r="M31" s="556"/>
      <c r="N31" s="556"/>
      <c r="O31" s="556"/>
      <c r="P31" s="557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F31" s="196"/>
    </row>
    <row r="32" spans="1:32" ht="15" customHeight="1">
      <c r="A32" s="197">
        <v>27</v>
      </c>
      <c r="B32" s="220" t="s">
        <v>145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1">
        <f t="shared" si="0"/>
        <v>0</v>
      </c>
      <c r="I32" s="157"/>
      <c r="K32" s="556"/>
      <c r="L32" s="556"/>
      <c r="M32" s="556"/>
      <c r="N32" s="556"/>
      <c r="O32" s="556"/>
      <c r="P32" s="557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F32" s="196"/>
    </row>
    <row r="33" spans="1:32" ht="15" customHeight="1">
      <c r="A33" s="197">
        <v>28</v>
      </c>
      <c r="B33" s="220" t="s">
        <v>149</v>
      </c>
      <c r="C33" s="240">
        <v>0</v>
      </c>
      <c r="D33" s="240">
        <v>0</v>
      </c>
      <c r="E33" s="240">
        <v>0</v>
      </c>
      <c r="F33" s="240">
        <v>0</v>
      </c>
      <c r="G33" s="240">
        <v>0</v>
      </c>
      <c r="H33" s="241">
        <f t="shared" si="0"/>
        <v>0</v>
      </c>
      <c r="I33" s="157"/>
      <c r="K33" s="556"/>
      <c r="L33" s="556"/>
      <c r="M33" s="556"/>
      <c r="N33" s="556"/>
      <c r="O33" s="556"/>
      <c r="P33" s="557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F33" s="196"/>
    </row>
    <row r="34" spans="1:32" ht="15" customHeight="1">
      <c r="A34" s="197">
        <v>29</v>
      </c>
      <c r="B34" s="220" t="s">
        <v>152</v>
      </c>
      <c r="C34" s="240">
        <v>0</v>
      </c>
      <c r="D34" s="240">
        <v>0</v>
      </c>
      <c r="E34" s="240">
        <v>0</v>
      </c>
      <c r="F34" s="240">
        <v>0</v>
      </c>
      <c r="G34" s="240">
        <v>0</v>
      </c>
      <c r="H34" s="241">
        <f t="shared" si="0"/>
        <v>0</v>
      </c>
      <c r="I34" s="157"/>
      <c r="K34" s="556"/>
      <c r="L34" s="556"/>
      <c r="M34" s="556"/>
      <c r="N34" s="556"/>
      <c r="O34" s="556"/>
      <c r="P34" s="557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F34" s="196"/>
    </row>
    <row r="35" spans="1:32" ht="15" customHeight="1">
      <c r="A35" s="197">
        <v>30</v>
      </c>
      <c r="B35" s="220" t="s">
        <v>153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1">
        <f t="shared" si="0"/>
        <v>0</v>
      </c>
      <c r="I35" s="157"/>
      <c r="K35" s="556"/>
      <c r="L35" s="556"/>
      <c r="M35" s="556"/>
      <c r="N35" s="556"/>
      <c r="O35" s="556"/>
      <c r="P35" s="557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F35" s="196"/>
    </row>
    <row r="36" spans="1:32" ht="15" customHeight="1">
      <c r="A36" s="197">
        <v>31</v>
      </c>
      <c r="B36" s="220" t="s">
        <v>155</v>
      </c>
      <c r="C36" s="240">
        <v>0</v>
      </c>
      <c r="D36" s="240">
        <v>0</v>
      </c>
      <c r="E36" s="240">
        <v>0</v>
      </c>
      <c r="F36" s="240">
        <v>0</v>
      </c>
      <c r="G36" s="240">
        <v>0</v>
      </c>
      <c r="H36" s="241">
        <f t="shared" si="0"/>
        <v>0</v>
      </c>
      <c r="I36" s="157"/>
      <c r="K36" s="556"/>
      <c r="L36" s="556"/>
      <c r="M36" s="556"/>
      <c r="N36" s="556"/>
      <c r="O36" s="556"/>
      <c r="P36" s="557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F36" s="196"/>
    </row>
    <row r="37" spans="1:32" ht="15" customHeight="1">
      <c r="A37" s="197">
        <v>32</v>
      </c>
      <c r="B37" s="220" t="s">
        <v>156</v>
      </c>
      <c r="C37" s="240">
        <v>0</v>
      </c>
      <c r="D37" s="240">
        <v>0</v>
      </c>
      <c r="E37" s="240">
        <v>0</v>
      </c>
      <c r="F37" s="240">
        <v>0</v>
      </c>
      <c r="G37" s="240">
        <v>0</v>
      </c>
      <c r="H37" s="241">
        <f t="shared" si="0"/>
        <v>0</v>
      </c>
      <c r="I37" s="157"/>
      <c r="K37" s="556"/>
      <c r="L37" s="556"/>
      <c r="M37" s="556"/>
      <c r="N37" s="556"/>
      <c r="O37" s="556"/>
      <c r="P37" s="557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F37" s="196"/>
    </row>
    <row r="38" spans="1:32" ht="15" customHeight="1">
      <c r="A38" s="197">
        <v>33</v>
      </c>
      <c r="B38" s="220" t="s">
        <v>157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1">
        <f t="shared" si="0"/>
        <v>0</v>
      </c>
      <c r="I38" s="157"/>
      <c r="K38" s="556"/>
      <c r="L38" s="556"/>
      <c r="M38" s="556"/>
      <c r="N38" s="556"/>
      <c r="O38" s="556"/>
      <c r="P38" s="557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F38" s="196"/>
    </row>
    <row r="39" spans="1:32" ht="15" customHeight="1">
      <c r="A39" s="197">
        <v>34</v>
      </c>
      <c r="B39" s="220" t="s">
        <v>158</v>
      </c>
      <c r="C39" s="240">
        <v>0</v>
      </c>
      <c r="D39" s="240">
        <v>0</v>
      </c>
      <c r="E39" s="240">
        <v>0</v>
      </c>
      <c r="F39" s="240">
        <v>0</v>
      </c>
      <c r="G39" s="240">
        <v>0</v>
      </c>
      <c r="H39" s="241">
        <f t="shared" si="0"/>
        <v>0</v>
      </c>
      <c r="I39" s="157"/>
      <c r="K39" s="556"/>
      <c r="L39" s="556"/>
      <c r="M39" s="556"/>
      <c r="N39" s="556"/>
      <c r="O39" s="556"/>
      <c r="P39" s="557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F39" s="196"/>
    </row>
    <row r="40" spans="1:32" ht="15" customHeight="1">
      <c r="A40" s="197">
        <v>35</v>
      </c>
      <c r="B40" s="220" t="s">
        <v>160</v>
      </c>
      <c r="C40" s="240">
        <v>0</v>
      </c>
      <c r="D40" s="240">
        <v>0</v>
      </c>
      <c r="E40" s="240">
        <v>0</v>
      </c>
      <c r="F40" s="240">
        <v>0</v>
      </c>
      <c r="G40" s="240">
        <v>0</v>
      </c>
      <c r="H40" s="241">
        <f t="shared" si="0"/>
        <v>0</v>
      </c>
      <c r="I40" s="157"/>
      <c r="K40" s="556"/>
      <c r="L40" s="556"/>
      <c r="M40" s="556"/>
      <c r="N40" s="556"/>
      <c r="O40" s="556"/>
      <c r="P40" s="557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F40" s="196"/>
    </row>
    <row r="41" spans="1:32" ht="15" customHeight="1">
      <c r="A41" s="197">
        <v>36</v>
      </c>
      <c r="B41" s="220" t="s">
        <v>162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1">
        <f t="shared" si="0"/>
        <v>0</v>
      </c>
      <c r="I41" s="158"/>
      <c r="K41" s="556"/>
      <c r="L41" s="556"/>
      <c r="M41" s="556"/>
      <c r="N41" s="556"/>
      <c r="O41" s="556"/>
      <c r="P41" s="557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F41" s="196"/>
    </row>
    <row r="42" spans="1:32" ht="15" customHeight="1">
      <c r="A42" s="197">
        <v>37</v>
      </c>
      <c r="B42" s="220" t="s">
        <v>164</v>
      </c>
      <c r="C42" s="240">
        <v>0</v>
      </c>
      <c r="D42" s="240">
        <v>0</v>
      </c>
      <c r="E42" s="240">
        <v>0</v>
      </c>
      <c r="F42" s="240">
        <v>0</v>
      </c>
      <c r="G42" s="240">
        <v>0</v>
      </c>
      <c r="H42" s="241">
        <f t="shared" si="0"/>
        <v>0</v>
      </c>
      <c r="I42" s="158"/>
      <c r="K42" s="556"/>
      <c r="L42" s="556"/>
      <c r="M42" s="556"/>
      <c r="N42" s="556"/>
      <c r="O42" s="556"/>
      <c r="P42" s="557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F42" s="196"/>
    </row>
    <row r="43" spans="1:32" ht="15" customHeight="1">
      <c r="A43" s="197">
        <v>38</v>
      </c>
      <c r="B43" s="220" t="s">
        <v>165</v>
      </c>
      <c r="C43" s="240">
        <v>0</v>
      </c>
      <c r="D43" s="240">
        <v>0</v>
      </c>
      <c r="E43" s="240">
        <v>0</v>
      </c>
      <c r="F43" s="240">
        <v>0</v>
      </c>
      <c r="G43" s="240">
        <v>0</v>
      </c>
      <c r="H43" s="241">
        <f t="shared" si="0"/>
        <v>0</v>
      </c>
      <c r="I43" s="158"/>
      <c r="K43" s="556"/>
      <c r="L43" s="556"/>
      <c r="M43" s="556"/>
      <c r="N43" s="556"/>
      <c r="O43" s="556"/>
      <c r="P43" s="557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F43" s="196"/>
    </row>
    <row r="44" spans="1:32" ht="15" customHeight="1">
      <c r="A44" s="197">
        <v>39</v>
      </c>
      <c r="B44" s="220" t="s">
        <v>169</v>
      </c>
      <c r="C44" s="244">
        <v>0</v>
      </c>
      <c r="D44" s="244">
        <v>0</v>
      </c>
      <c r="E44" s="244">
        <v>0</v>
      </c>
      <c r="F44" s="244">
        <v>0</v>
      </c>
      <c r="G44" s="244">
        <v>0</v>
      </c>
      <c r="H44" s="245">
        <f t="shared" si="0"/>
        <v>0</v>
      </c>
      <c r="I44" s="158"/>
      <c r="K44" s="556"/>
      <c r="L44" s="556"/>
      <c r="M44" s="556"/>
      <c r="N44" s="556"/>
      <c r="O44" s="556"/>
      <c r="P44" s="557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F44" s="196"/>
    </row>
    <row r="45" spans="1:32" ht="15" customHeight="1">
      <c r="A45" s="246">
        <v>40</v>
      </c>
      <c r="B45" s="220" t="s">
        <v>171</v>
      </c>
      <c r="C45" s="240">
        <v>0</v>
      </c>
      <c r="D45" s="240">
        <v>0</v>
      </c>
      <c r="E45" s="240">
        <v>0</v>
      </c>
      <c r="F45" s="240">
        <v>0</v>
      </c>
      <c r="G45" s="240">
        <v>0</v>
      </c>
      <c r="H45" s="241">
        <f t="shared" si="0"/>
        <v>0</v>
      </c>
      <c r="I45" s="158"/>
      <c r="K45" s="556"/>
      <c r="L45" s="556"/>
      <c r="M45" s="556"/>
      <c r="N45" s="556"/>
      <c r="O45" s="556"/>
      <c r="P45" s="557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F45" s="196"/>
    </row>
    <row r="46" spans="1:32" ht="15" customHeight="1">
      <c r="A46" s="246">
        <v>41</v>
      </c>
      <c r="B46" s="220" t="s">
        <v>68</v>
      </c>
      <c r="C46" s="240">
        <v>0</v>
      </c>
      <c r="D46" s="240">
        <v>0</v>
      </c>
      <c r="E46" s="240">
        <v>0</v>
      </c>
      <c r="F46" s="240">
        <v>0</v>
      </c>
      <c r="G46" s="240">
        <v>0</v>
      </c>
      <c r="H46" s="241">
        <f t="shared" si="0"/>
        <v>0</v>
      </c>
      <c r="I46" s="158"/>
      <c r="K46" s="556"/>
      <c r="L46" s="556"/>
      <c r="M46" s="556"/>
      <c r="N46" s="556"/>
      <c r="O46" s="556"/>
      <c r="P46" s="557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F46" s="196"/>
    </row>
    <row r="47" spans="1:16" ht="15" customHeight="1">
      <c r="A47" s="247"/>
      <c r="B47" s="181"/>
      <c r="C47" s="248"/>
      <c r="D47" s="248"/>
      <c r="E47" s="248"/>
      <c r="F47" s="248"/>
      <c r="G47" s="248"/>
      <c r="H47" s="249"/>
      <c r="I47" s="250"/>
      <c r="K47" s="248"/>
      <c r="L47" s="248"/>
      <c r="M47" s="248"/>
      <c r="N47" s="248"/>
      <c r="O47" s="248"/>
      <c r="P47" s="249"/>
    </row>
    <row r="48" spans="1:16" ht="15" customHeight="1">
      <c r="A48" s="247"/>
      <c r="B48" s="181"/>
      <c r="C48" s="248"/>
      <c r="D48" s="248"/>
      <c r="E48" s="248"/>
      <c r="F48" s="248"/>
      <c r="G48" s="248"/>
      <c r="H48" s="249"/>
      <c r="I48" s="250"/>
      <c r="K48" s="248"/>
      <c r="L48" s="248"/>
      <c r="M48" s="248"/>
      <c r="N48" s="248"/>
      <c r="O48" s="248"/>
      <c r="P48" s="249"/>
    </row>
    <row r="49" spans="1:16" ht="15" customHeight="1">
      <c r="A49" s="247"/>
      <c r="B49" s="181"/>
      <c r="C49" s="248"/>
      <c r="D49" s="248"/>
      <c r="E49" s="248"/>
      <c r="F49" s="248"/>
      <c r="G49" s="248"/>
      <c r="H49" s="249"/>
      <c r="I49" s="250"/>
      <c r="K49" s="248"/>
      <c r="L49" s="248"/>
      <c r="M49" s="248"/>
      <c r="N49" s="248"/>
      <c r="O49" s="248"/>
      <c r="P49" s="249"/>
    </row>
    <row r="50" spans="1:16" ht="15" customHeight="1">
      <c r="A50" s="247"/>
      <c r="B50" s="181"/>
      <c r="C50" s="248"/>
      <c r="D50" s="248"/>
      <c r="E50" s="248"/>
      <c r="F50" s="248"/>
      <c r="G50" s="248"/>
      <c r="H50" s="249"/>
      <c r="I50" s="250"/>
      <c r="K50" s="248"/>
      <c r="L50" s="248"/>
      <c r="M50" s="248"/>
      <c r="N50" s="248"/>
      <c r="O50" s="248"/>
      <c r="P50" s="249"/>
    </row>
    <row r="51" spans="1:16" ht="15" customHeight="1">
      <c r="A51" s="247"/>
      <c r="B51" s="181"/>
      <c r="C51" s="248"/>
      <c r="D51" s="248"/>
      <c r="E51" s="248"/>
      <c r="F51" s="248"/>
      <c r="G51" s="248"/>
      <c r="H51" s="249"/>
      <c r="I51" s="250"/>
      <c r="K51" s="80"/>
      <c r="L51" s="80"/>
      <c r="M51" s="80"/>
      <c r="N51" s="80"/>
      <c r="O51" s="80"/>
      <c r="P51" s="80"/>
    </row>
    <row r="52" spans="1:16" ht="15" customHeight="1">
      <c r="A52" s="247"/>
      <c r="B52" s="181"/>
      <c r="C52" s="248"/>
      <c r="D52" s="248"/>
      <c r="E52" s="248"/>
      <c r="F52" s="248"/>
      <c r="G52" s="248"/>
      <c r="H52" s="249"/>
      <c r="I52" s="250"/>
      <c r="K52" s="80"/>
      <c r="L52" s="80"/>
      <c r="M52" s="80"/>
      <c r="N52" s="80"/>
      <c r="O52" s="80"/>
      <c r="P52" s="80"/>
    </row>
    <row r="53" spans="1:16" ht="15" customHeight="1">
      <c r="A53" s="247"/>
      <c r="B53" s="181"/>
      <c r="C53" s="251"/>
      <c r="D53" s="251"/>
      <c r="E53" s="251"/>
      <c r="F53" s="251"/>
      <c r="G53" s="251"/>
      <c r="H53" s="249"/>
      <c r="I53" s="250"/>
      <c r="K53" s="80"/>
      <c r="L53" s="80"/>
      <c r="M53" s="80"/>
      <c r="N53" s="80"/>
      <c r="O53" s="80"/>
      <c r="P53" s="80"/>
    </row>
    <row r="54" spans="1:16" ht="15" customHeight="1">
      <c r="A54" s="247"/>
      <c r="B54" s="181"/>
      <c r="C54" s="248"/>
      <c r="D54" s="248"/>
      <c r="E54" s="248"/>
      <c r="F54" s="248"/>
      <c r="G54" s="248"/>
      <c r="H54" s="249"/>
      <c r="I54" s="250"/>
      <c r="K54" s="80"/>
      <c r="L54" s="80"/>
      <c r="M54" s="80"/>
      <c r="N54" s="80"/>
      <c r="O54" s="80"/>
      <c r="P54" s="80"/>
    </row>
    <row r="55" spans="1:16" ht="15" customHeight="1">
      <c r="A55" s="247"/>
      <c r="B55" s="181"/>
      <c r="C55" s="248"/>
      <c r="D55" s="248"/>
      <c r="E55" s="248"/>
      <c r="F55" s="248"/>
      <c r="G55" s="248"/>
      <c r="H55" s="249"/>
      <c r="I55" s="250"/>
      <c r="K55" s="80"/>
      <c r="L55" s="80"/>
      <c r="M55" s="80"/>
      <c r="N55" s="80"/>
      <c r="O55" s="80"/>
      <c r="P55" s="80"/>
    </row>
    <row r="56" spans="1:16" ht="15" customHeight="1">
      <c r="A56" s="247"/>
      <c r="B56" s="181"/>
      <c r="C56" s="248"/>
      <c r="D56" s="248"/>
      <c r="E56" s="248"/>
      <c r="F56" s="248"/>
      <c r="G56" s="248"/>
      <c r="H56" s="249"/>
      <c r="I56" s="250"/>
      <c r="K56" s="80"/>
      <c r="L56" s="80"/>
      <c r="M56" s="80"/>
      <c r="N56" s="80"/>
      <c r="O56" s="80"/>
      <c r="P56" s="80"/>
    </row>
    <row r="57" spans="1:9" ht="15" customHeight="1">
      <c r="A57" s="247"/>
      <c r="B57" s="181"/>
      <c r="C57" s="248"/>
      <c r="D57" s="248"/>
      <c r="E57" s="248"/>
      <c r="F57" s="248"/>
      <c r="G57" s="248"/>
      <c r="H57" s="249"/>
      <c r="I57" s="250"/>
    </row>
    <row r="58" spans="1:9" ht="15" customHeight="1">
      <c r="A58" s="247"/>
      <c r="B58" s="181"/>
      <c r="C58" s="248"/>
      <c r="D58" s="248"/>
      <c r="E58" s="248"/>
      <c r="F58" s="248"/>
      <c r="G58" s="248"/>
      <c r="H58" s="249"/>
      <c r="I58" s="250"/>
    </row>
    <row r="59" spans="1:9" ht="15" customHeight="1">
      <c r="A59" s="247"/>
      <c r="B59" s="181"/>
      <c r="C59" s="251"/>
      <c r="D59" s="251"/>
      <c r="E59" s="251"/>
      <c r="F59" s="251"/>
      <c r="G59" s="251"/>
      <c r="H59" s="249"/>
      <c r="I59" s="250"/>
    </row>
    <row r="60" spans="1:9" ht="15" customHeight="1">
      <c r="A60" s="247"/>
      <c r="B60" s="181"/>
      <c r="C60" s="248"/>
      <c r="D60" s="248"/>
      <c r="E60" s="248"/>
      <c r="F60" s="248"/>
      <c r="G60" s="248"/>
      <c r="H60" s="249"/>
      <c r="I60" s="250"/>
    </row>
    <row r="61" spans="1:9" ht="15" customHeight="1">
      <c r="A61" s="247"/>
      <c r="B61" s="181"/>
      <c r="C61" s="248"/>
      <c r="D61" s="248"/>
      <c r="E61" s="248"/>
      <c r="F61" s="248"/>
      <c r="G61" s="248"/>
      <c r="H61" s="249"/>
      <c r="I61" s="250"/>
    </row>
    <row r="62" spans="1:9" ht="15" customHeight="1">
      <c r="A62" s="247"/>
      <c r="B62" s="181"/>
      <c r="C62" s="248"/>
      <c r="D62" s="248"/>
      <c r="E62" s="248"/>
      <c r="F62" s="248"/>
      <c r="G62" s="248"/>
      <c r="H62" s="249"/>
      <c r="I62" s="250"/>
    </row>
    <row r="63" spans="1:9" ht="15" customHeight="1">
      <c r="A63" s="247"/>
      <c r="B63" s="181"/>
      <c r="C63" s="248"/>
      <c r="D63" s="248"/>
      <c r="E63" s="248"/>
      <c r="F63" s="248"/>
      <c r="G63" s="248"/>
      <c r="H63" s="249"/>
      <c r="I63" s="250"/>
    </row>
    <row r="64" spans="1:9" ht="15" customHeight="1">
      <c r="A64" s="247"/>
      <c r="B64" s="181"/>
      <c r="C64" s="248"/>
      <c r="D64" s="248"/>
      <c r="E64" s="248"/>
      <c r="F64" s="248"/>
      <c r="G64" s="248"/>
      <c r="H64" s="249"/>
      <c r="I64" s="250"/>
    </row>
    <row r="65" spans="1:9" ht="15" customHeight="1">
      <c r="A65" s="247"/>
      <c r="B65" s="181"/>
      <c r="C65" s="248"/>
      <c r="D65" s="248"/>
      <c r="E65" s="248"/>
      <c r="F65" s="248"/>
      <c r="G65" s="248"/>
      <c r="H65" s="249"/>
      <c r="I65" s="250"/>
    </row>
    <row r="66" spans="1:9" ht="15" customHeight="1">
      <c r="A66" s="247"/>
      <c r="B66" s="181"/>
      <c r="C66" s="248"/>
      <c r="D66" s="248"/>
      <c r="E66" s="248"/>
      <c r="F66" s="248"/>
      <c r="G66" s="248"/>
      <c r="H66" s="249"/>
      <c r="I66" s="250"/>
    </row>
    <row r="67" spans="1:9" ht="15" customHeight="1">
      <c r="A67" s="247"/>
      <c r="B67" s="181"/>
      <c r="C67" s="248"/>
      <c r="D67" s="248"/>
      <c r="E67" s="248"/>
      <c r="F67" s="248"/>
      <c r="G67" s="248"/>
      <c r="H67" s="249"/>
      <c r="I67" s="250"/>
    </row>
    <row r="68" spans="1:9" ht="15" customHeight="1">
      <c r="A68" s="247"/>
      <c r="B68" s="181"/>
      <c r="C68" s="248"/>
      <c r="D68" s="248"/>
      <c r="E68" s="248"/>
      <c r="F68" s="248"/>
      <c r="G68" s="248"/>
      <c r="H68" s="249"/>
      <c r="I68" s="250"/>
    </row>
    <row r="69" spans="1:9" ht="15" customHeight="1">
      <c r="A69" s="247"/>
      <c r="B69" s="181"/>
      <c r="C69" s="248"/>
      <c r="D69" s="248"/>
      <c r="E69" s="248"/>
      <c r="F69" s="248"/>
      <c r="G69" s="248"/>
      <c r="H69" s="249"/>
      <c r="I69" s="250"/>
    </row>
    <row r="70" spans="1:9" ht="15" customHeight="1">
      <c r="A70" s="247"/>
      <c r="B70" s="181"/>
      <c r="C70" s="248"/>
      <c r="D70" s="248"/>
      <c r="E70" s="248"/>
      <c r="F70" s="248"/>
      <c r="G70" s="248"/>
      <c r="H70" s="249"/>
      <c r="I70" s="250"/>
    </row>
    <row r="71" spans="1:9" ht="15" customHeight="1">
      <c r="A71" s="247"/>
      <c r="B71" s="181"/>
      <c r="C71" s="248"/>
      <c r="D71" s="248"/>
      <c r="E71" s="248"/>
      <c r="F71" s="248"/>
      <c r="G71" s="248"/>
      <c r="H71" s="249"/>
      <c r="I71" s="250"/>
    </row>
    <row r="72" spans="1:9" ht="15" customHeight="1">
      <c r="A72" s="247"/>
      <c r="B72" s="181"/>
      <c r="C72" s="248"/>
      <c r="D72" s="248"/>
      <c r="E72" s="248"/>
      <c r="F72" s="248"/>
      <c r="G72" s="248"/>
      <c r="H72" s="249"/>
      <c r="I72" s="250"/>
    </row>
    <row r="73" spans="1:9" ht="15" customHeight="1">
      <c r="A73" s="247"/>
      <c r="B73" s="181"/>
      <c r="C73" s="248"/>
      <c r="D73" s="248"/>
      <c r="E73" s="248"/>
      <c r="F73" s="248"/>
      <c r="G73" s="248"/>
      <c r="H73" s="249"/>
      <c r="I73" s="250"/>
    </row>
    <row r="74" spans="1:9" ht="15" customHeight="1">
      <c r="A74" s="247"/>
      <c r="B74" s="181"/>
      <c r="C74" s="248"/>
      <c r="D74" s="248"/>
      <c r="E74" s="248"/>
      <c r="F74" s="248"/>
      <c r="G74" s="248"/>
      <c r="H74" s="249"/>
      <c r="I74" s="250"/>
    </row>
    <row r="75" spans="1:9" ht="15" customHeight="1">
      <c r="A75" s="247"/>
      <c r="B75" s="181"/>
      <c r="C75" s="248"/>
      <c r="D75" s="248"/>
      <c r="E75" s="248"/>
      <c r="F75" s="248"/>
      <c r="G75" s="248"/>
      <c r="H75" s="249"/>
      <c r="I75" s="250"/>
    </row>
    <row r="76" spans="1:9" ht="15" customHeight="1">
      <c r="A76" s="247"/>
      <c r="B76" s="181"/>
      <c r="C76" s="248"/>
      <c r="D76" s="248"/>
      <c r="E76" s="248"/>
      <c r="F76" s="248"/>
      <c r="G76" s="248"/>
      <c r="H76" s="249"/>
      <c r="I76" s="250"/>
    </row>
    <row r="77" spans="1:9" ht="15" customHeight="1">
      <c r="A77" s="247"/>
      <c r="B77" s="181"/>
      <c r="C77" s="248"/>
      <c r="D77" s="248"/>
      <c r="E77" s="248"/>
      <c r="F77" s="248"/>
      <c r="G77" s="248"/>
      <c r="H77" s="249"/>
      <c r="I77" s="250"/>
    </row>
    <row r="78" spans="1:9" ht="15" customHeight="1">
      <c r="A78" s="247"/>
      <c r="B78" s="181"/>
      <c r="C78" s="248"/>
      <c r="D78" s="248"/>
      <c r="E78" s="248"/>
      <c r="F78" s="248"/>
      <c r="G78" s="248"/>
      <c r="H78" s="249"/>
      <c r="I78" s="250"/>
    </row>
    <row r="79" spans="1:9" ht="15" customHeight="1">
      <c r="A79" s="247"/>
      <c r="B79" s="181"/>
      <c r="C79" s="248"/>
      <c r="D79" s="248"/>
      <c r="E79" s="248"/>
      <c r="F79" s="248"/>
      <c r="G79" s="248"/>
      <c r="H79" s="249"/>
      <c r="I79" s="250"/>
    </row>
    <row r="80" spans="1:9" ht="12.75">
      <c r="A80" s="80"/>
      <c r="B80" s="80"/>
      <c r="C80" s="80"/>
      <c r="D80" s="80"/>
      <c r="E80" s="80"/>
      <c r="F80" s="80"/>
      <c r="G80" s="80"/>
      <c r="H80" s="80"/>
      <c r="I80" s="250"/>
    </row>
  </sheetData>
  <sheetProtection password="CF25" sheet="1" objects="1" scenarios="1"/>
  <mergeCells count="3">
    <mergeCell ref="B1:J4"/>
    <mergeCell ref="L1:T4"/>
    <mergeCell ref="W1:AE4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AT103"/>
  <sheetViews>
    <sheetView zoomScalePageLayoutView="0" workbookViewId="0" topLeftCell="Q1">
      <selection activeCell="AM16" sqref="AM16"/>
    </sheetView>
  </sheetViews>
  <sheetFormatPr defaultColWidth="9.140625" defaultRowHeight="12.75"/>
  <cols>
    <col min="1" max="1" width="4.00390625" style="3" customWidth="1"/>
    <col min="2" max="2" width="22.140625" style="3" customWidth="1"/>
    <col min="3" max="8" width="3.7109375" style="3" customWidth="1"/>
    <col min="9" max="9" width="2.140625" style="3" customWidth="1"/>
    <col min="10" max="10" width="0" style="3" hidden="1" customWidth="1"/>
    <col min="11" max="11" width="3.140625" style="3" customWidth="1"/>
    <col min="12" max="12" width="22.140625" style="3" customWidth="1"/>
    <col min="13" max="18" width="3.7109375" style="3" customWidth="1"/>
    <col min="19" max="19" width="4.28125" style="3" customWidth="1"/>
    <col min="20" max="20" width="4.00390625" style="3" customWidth="1"/>
    <col min="21" max="21" width="22.140625" style="3" customWidth="1"/>
    <col min="22" max="27" width="3.7109375" style="3" customWidth="1"/>
    <col min="28" max="28" width="2.7109375" style="3" customWidth="1"/>
    <col min="29" max="29" width="4.00390625" style="3" customWidth="1"/>
    <col min="30" max="30" width="22.140625" style="3" customWidth="1"/>
    <col min="31" max="36" width="3.7109375" style="3" customWidth="1"/>
    <col min="37" max="37" width="5.140625" style="3" customWidth="1"/>
    <col min="38" max="38" width="4.00390625" style="3" customWidth="1"/>
    <col min="39" max="39" width="22.140625" style="3" customWidth="1"/>
    <col min="40" max="45" width="3.7109375" style="3" customWidth="1"/>
    <col min="46" max="46" width="4.8515625" style="3" customWidth="1"/>
    <col min="47" max="16384" width="9.140625" style="3" customWidth="1"/>
  </cols>
  <sheetData>
    <row r="1" spans="1:46" ht="15.75" customHeight="1">
      <c r="A1" s="196"/>
      <c r="B1" s="659" t="s">
        <v>301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443"/>
      <c r="T1" s="661" t="s">
        <v>331</v>
      </c>
      <c r="U1" s="662"/>
      <c r="V1" s="662"/>
      <c r="W1" s="662"/>
      <c r="X1" s="662"/>
      <c r="Y1" s="662"/>
      <c r="Z1" s="662"/>
      <c r="AA1" s="662"/>
      <c r="AB1" s="443"/>
      <c r="AC1" s="661" t="s">
        <v>330</v>
      </c>
      <c r="AD1" s="662"/>
      <c r="AE1" s="662"/>
      <c r="AF1" s="662"/>
      <c r="AG1" s="662"/>
      <c r="AH1" s="662"/>
      <c r="AI1" s="662"/>
      <c r="AJ1" s="662"/>
      <c r="AK1" s="443"/>
      <c r="AL1" s="661" t="s">
        <v>342</v>
      </c>
      <c r="AM1" s="662"/>
      <c r="AN1" s="662"/>
      <c r="AO1" s="662"/>
      <c r="AP1" s="662"/>
      <c r="AQ1" s="662"/>
      <c r="AR1" s="662"/>
      <c r="AS1" s="662"/>
      <c r="AT1" s="443"/>
    </row>
    <row r="2" spans="1:46" ht="15.75" customHeight="1">
      <c r="A2" s="196"/>
      <c r="B2" s="659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443"/>
      <c r="T2" s="662"/>
      <c r="U2" s="662"/>
      <c r="V2" s="662"/>
      <c r="W2" s="662"/>
      <c r="X2" s="662"/>
      <c r="Y2" s="662"/>
      <c r="Z2" s="662"/>
      <c r="AA2" s="662"/>
      <c r="AB2" s="443"/>
      <c r="AC2" s="662"/>
      <c r="AD2" s="662"/>
      <c r="AE2" s="662"/>
      <c r="AF2" s="662"/>
      <c r="AG2" s="662"/>
      <c r="AH2" s="662"/>
      <c r="AI2" s="662"/>
      <c r="AJ2" s="662"/>
      <c r="AK2" s="443"/>
      <c r="AL2" s="662"/>
      <c r="AM2" s="662"/>
      <c r="AN2" s="662"/>
      <c r="AO2" s="662"/>
      <c r="AP2" s="662"/>
      <c r="AQ2" s="662"/>
      <c r="AR2" s="662"/>
      <c r="AS2" s="662"/>
      <c r="AT2" s="443"/>
    </row>
    <row r="3" spans="1:46" ht="12.75" customHeight="1" thickBot="1">
      <c r="A3" s="196"/>
      <c r="B3" s="659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443"/>
      <c r="T3" s="662"/>
      <c r="U3" s="662"/>
      <c r="V3" s="662"/>
      <c r="W3" s="662"/>
      <c r="X3" s="662"/>
      <c r="Y3" s="662"/>
      <c r="Z3" s="662"/>
      <c r="AA3" s="662"/>
      <c r="AB3" s="443"/>
      <c r="AC3" s="662"/>
      <c r="AD3" s="662"/>
      <c r="AE3" s="662"/>
      <c r="AF3" s="662"/>
      <c r="AG3" s="662"/>
      <c r="AH3" s="662"/>
      <c r="AI3" s="662"/>
      <c r="AJ3" s="662"/>
      <c r="AK3" s="443"/>
      <c r="AL3" s="662"/>
      <c r="AM3" s="662"/>
      <c r="AN3" s="662"/>
      <c r="AO3" s="662"/>
      <c r="AP3" s="662"/>
      <c r="AQ3" s="662"/>
      <c r="AR3" s="662"/>
      <c r="AS3" s="662"/>
      <c r="AT3" s="443"/>
    </row>
    <row r="4" spans="1:46" ht="15.75" customHeight="1" hidden="1" thickBot="1">
      <c r="A4" s="19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443"/>
      <c r="AB4" s="443"/>
      <c r="AK4" s="443"/>
      <c r="AT4" s="443"/>
    </row>
    <row r="5" spans="1:46" ht="40.5" customHeight="1">
      <c r="A5" s="196"/>
      <c r="B5" s="408" t="s">
        <v>0</v>
      </c>
      <c r="C5" s="409" t="s">
        <v>16</v>
      </c>
      <c r="D5" s="409" t="s">
        <v>17</v>
      </c>
      <c r="E5" s="409" t="s">
        <v>18</v>
      </c>
      <c r="F5" s="409" t="s">
        <v>19</v>
      </c>
      <c r="G5" s="410" t="s">
        <v>20</v>
      </c>
      <c r="H5" s="411" t="s">
        <v>21</v>
      </c>
      <c r="I5" s="158"/>
      <c r="K5" s="196"/>
      <c r="L5" s="408" t="s">
        <v>0</v>
      </c>
      <c r="M5" s="409" t="s">
        <v>16</v>
      </c>
      <c r="N5" s="409" t="s">
        <v>17</v>
      </c>
      <c r="O5" s="409" t="s">
        <v>18</v>
      </c>
      <c r="P5" s="409" t="s">
        <v>19</v>
      </c>
      <c r="Q5" s="410" t="s">
        <v>20</v>
      </c>
      <c r="R5" s="411" t="s">
        <v>21</v>
      </c>
      <c r="S5" s="443"/>
      <c r="T5" s="196"/>
      <c r="U5" s="408" t="s">
        <v>0</v>
      </c>
      <c r="V5" s="409" t="s">
        <v>16</v>
      </c>
      <c r="W5" s="409" t="s">
        <v>17</v>
      </c>
      <c r="X5" s="409" t="s">
        <v>18</v>
      </c>
      <c r="Y5" s="409" t="s">
        <v>19</v>
      </c>
      <c r="Z5" s="410" t="s">
        <v>20</v>
      </c>
      <c r="AA5" s="411" t="s">
        <v>21</v>
      </c>
      <c r="AB5" s="443"/>
      <c r="AC5" s="196"/>
      <c r="AD5" s="408" t="s">
        <v>0</v>
      </c>
      <c r="AE5" s="409" t="s">
        <v>16</v>
      </c>
      <c r="AF5" s="409" t="s">
        <v>17</v>
      </c>
      <c r="AG5" s="409" t="s">
        <v>18</v>
      </c>
      <c r="AH5" s="409" t="s">
        <v>19</v>
      </c>
      <c r="AI5" s="410" t="s">
        <v>20</v>
      </c>
      <c r="AJ5" s="411" t="s">
        <v>21</v>
      </c>
      <c r="AK5" s="443"/>
      <c r="AL5" s="558"/>
      <c r="AM5" s="408" t="s">
        <v>0</v>
      </c>
      <c r="AN5" s="409" t="s">
        <v>16</v>
      </c>
      <c r="AO5" s="409" t="s">
        <v>17</v>
      </c>
      <c r="AP5" s="409" t="s">
        <v>18</v>
      </c>
      <c r="AQ5" s="409" t="s">
        <v>19</v>
      </c>
      <c r="AR5" s="410" t="s">
        <v>20</v>
      </c>
      <c r="AS5" s="411" t="s">
        <v>21</v>
      </c>
      <c r="AT5" s="443"/>
    </row>
    <row r="6" spans="1:46" ht="15" customHeight="1">
      <c r="A6" s="246">
        <v>1</v>
      </c>
      <c r="B6" s="397" t="s">
        <v>208</v>
      </c>
      <c r="C6" s="405">
        <v>9</v>
      </c>
      <c r="D6" s="405">
        <v>6</v>
      </c>
      <c r="E6" s="405">
        <v>9</v>
      </c>
      <c r="F6" s="405">
        <v>3</v>
      </c>
      <c r="G6" s="405">
        <v>5</v>
      </c>
      <c r="H6" s="412">
        <f aca="true" t="shared" si="0" ref="H6:H51">SUM(C6,D6,E6,F6,G6)</f>
        <v>32</v>
      </c>
      <c r="I6" s="158"/>
      <c r="J6" s="82"/>
      <c r="K6" s="246">
        <v>47</v>
      </c>
      <c r="L6" s="397" t="s">
        <v>192</v>
      </c>
      <c r="M6" s="406">
        <v>5</v>
      </c>
      <c r="N6" s="406">
        <v>0</v>
      </c>
      <c r="O6" s="406">
        <v>0</v>
      </c>
      <c r="P6" s="406">
        <v>0</v>
      </c>
      <c r="Q6" s="406">
        <v>0</v>
      </c>
      <c r="R6" s="413">
        <f aca="true" t="shared" si="1" ref="R6:R40">SUM(M6,N6,O6,P6,Q6)</f>
        <v>5</v>
      </c>
      <c r="S6" s="443"/>
      <c r="T6" s="197">
        <v>1</v>
      </c>
      <c r="U6" s="397" t="s">
        <v>208</v>
      </c>
      <c r="V6" s="405">
        <v>9</v>
      </c>
      <c r="W6" s="405">
        <v>6</v>
      </c>
      <c r="X6" s="405">
        <v>9</v>
      </c>
      <c r="Y6" s="405">
        <v>3</v>
      </c>
      <c r="Z6" s="405">
        <v>5</v>
      </c>
      <c r="AA6" s="412">
        <f aca="true" t="shared" si="2" ref="AA6:AA13">SUM(V6,W6,X6,Y6,Z6)</f>
        <v>32</v>
      </c>
      <c r="AB6" s="443"/>
      <c r="AC6" s="197">
        <v>1</v>
      </c>
      <c r="AD6" s="397" t="s">
        <v>208</v>
      </c>
      <c r="AE6" s="405">
        <v>12</v>
      </c>
      <c r="AF6" s="405">
        <v>5</v>
      </c>
      <c r="AG6" s="405">
        <v>10</v>
      </c>
      <c r="AH6" s="405">
        <v>6</v>
      </c>
      <c r="AI6" s="405">
        <v>5</v>
      </c>
      <c r="AJ6" s="412">
        <f aca="true" t="shared" si="3" ref="AJ6:AJ13">SUM(AE6,AF6,AG6,AH6,AI6)</f>
        <v>38</v>
      </c>
      <c r="AK6" s="443"/>
      <c r="AL6" s="433">
        <v>1</v>
      </c>
      <c r="AM6" s="397" t="s">
        <v>208</v>
      </c>
      <c r="AN6" s="405">
        <v>9</v>
      </c>
      <c r="AO6" s="405">
        <v>3</v>
      </c>
      <c r="AP6" s="405">
        <v>1</v>
      </c>
      <c r="AQ6" s="405">
        <v>3</v>
      </c>
      <c r="AR6" s="405">
        <v>15</v>
      </c>
      <c r="AS6" s="412">
        <f>SUM(AN6,AO6,AP6,AQ6,AR6)</f>
        <v>31</v>
      </c>
      <c r="AT6" s="443"/>
    </row>
    <row r="7" spans="1:46" ht="15" customHeight="1">
      <c r="A7" s="246">
        <v>2</v>
      </c>
      <c r="B7" s="397" t="s">
        <v>180</v>
      </c>
      <c r="C7" s="406">
        <v>6</v>
      </c>
      <c r="D7" s="406">
        <v>3</v>
      </c>
      <c r="E7" s="406">
        <v>2</v>
      </c>
      <c r="F7" s="406">
        <v>3</v>
      </c>
      <c r="G7" s="406">
        <v>15</v>
      </c>
      <c r="H7" s="413">
        <f t="shared" si="0"/>
        <v>29</v>
      </c>
      <c r="I7" s="158"/>
      <c r="J7" s="82"/>
      <c r="K7" s="246">
        <v>48</v>
      </c>
      <c r="L7" s="397" t="s">
        <v>210</v>
      </c>
      <c r="M7" s="406">
        <v>0</v>
      </c>
      <c r="N7" s="406">
        <v>0</v>
      </c>
      <c r="O7" s="406">
        <v>0</v>
      </c>
      <c r="P7" s="406">
        <v>0</v>
      </c>
      <c r="Q7" s="406" t="s">
        <v>300</v>
      </c>
      <c r="R7" s="413">
        <f t="shared" si="1"/>
        <v>0</v>
      </c>
      <c r="S7" s="443"/>
      <c r="T7" s="197">
        <v>2</v>
      </c>
      <c r="U7" s="397" t="s">
        <v>180</v>
      </c>
      <c r="V7" s="406">
        <v>6</v>
      </c>
      <c r="W7" s="406">
        <v>3</v>
      </c>
      <c r="X7" s="406">
        <v>2</v>
      </c>
      <c r="Y7" s="406">
        <v>3</v>
      </c>
      <c r="Z7" s="406">
        <v>15</v>
      </c>
      <c r="AA7" s="413">
        <f t="shared" si="2"/>
        <v>29</v>
      </c>
      <c r="AB7" s="443"/>
      <c r="AC7" s="197">
        <v>2</v>
      </c>
      <c r="AD7" s="397" t="s">
        <v>191</v>
      </c>
      <c r="AE7" s="406">
        <v>12</v>
      </c>
      <c r="AF7" s="406">
        <v>7</v>
      </c>
      <c r="AG7" s="406">
        <v>2</v>
      </c>
      <c r="AH7" s="406">
        <v>6</v>
      </c>
      <c r="AI7" s="406">
        <v>0</v>
      </c>
      <c r="AJ7" s="413">
        <f t="shared" si="3"/>
        <v>27</v>
      </c>
      <c r="AK7" s="443"/>
      <c r="AL7" s="433">
        <v>2</v>
      </c>
      <c r="AM7" s="397" t="s">
        <v>204</v>
      </c>
      <c r="AN7" s="406">
        <v>6</v>
      </c>
      <c r="AO7" s="406">
        <v>3</v>
      </c>
      <c r="AP7" s="406">
        <v>3</v>
      </c>
      <c r="AQ7" s="406">
        <v>3</v>
      </c>
      <c r="AR7" s="406">
        <v>10</v>
      </c>
      <c r="AS7" s="413">
        <f>SUM(AN7,AO7,AP7,AQ7,AR7)</f>
        <v>25</v>
      </c>
      <c r="AT7" s="443"/>
    </row>
    <row r="8" spans="1:46" ht="15" customHeight="1">
      <c r="A8" s="246">
        <v>3</v>
      </c>
      <c r="B8" s="397" t="s">
        <v>204</v>
      </c>
      <c r="C8" s="406">
        <v>9</v>
      </c>
      <c r="D8" s="406">
        <v>4</v>
      </c>
      <c r="E8" s="406">
        <v>4</v>
      </c>
      <c r="F8" s="406">
        <v>6</v>
      </c>
      <c r="G8" s="406">
        <v>5</v>
      </c>
      <c r="H8" s="413">
        <f t="shared" si="0"/>
        <v>28</v>
      </c>
      <c r="I8" s="158"/>
      <c r="J8" s="82"/>
      <c r="K8" s="246">
        <v>49</v>
      </c>
      <c r="L8" s="397" t="s">
        <v>207</v>
      </c>
      <c r="M8" s="406">
        <v>0</v>
      </c>
      <c r="N8" s="406">
        <v>0</v>
      </c>
      <c r="O8" s="406">
        <v>0</v>
      </c>
      <c r="P8" s="406">
        <v>0</v>
      </c>
      <c r="Q8" s="406">
        <v>0</v>
      </c>
      <c r="R8" s="413">
        <f t="shared" si="1"/>
        <v>0</v>
      </c>
      <c r="S8" s="443"/>
      <c r="T8" s="197">
        <v>3</v>
      </c>
      <c r="U8" s="397" t="s">
        <v>204</v>
      </c>
      <c r="V8" s="406">
        <v>9</v>
      </c>
      <c r="W8" s="406">
        <v>4</v>
      </c>
      <c r="X8" s="406">
        <v>4</v>
      </c>
      <c r="Y8" s="406">
        <v>6</v>
      </c>
      <c r="Z8" s="406">
        <v>5</v>
      </c>
      <c r="AA8" s="413">
        <f t="shared" si="2"/>
        <v>28</v>
      </c>
      <c r="AB8" s="443"/>
      <c r="AC8" s="197">
        <v>3</v>
      </c>
      <c r="AD8" s="397" t="s">
        <v>204</v>
      </c>
      <c r="AE8" s="406">
        <v>5</v>
      </c>
      <c r="AF8" s="406">
        <v>3</v>
      </c>
      <c r="AG8" s="406">
        <v>2</v>
      </c>
      <c r="AH8" s="406">
        <v>3</v>
      </c>
      <c r="AI8" s="406">
        <v>8</v>
      </c>
      <c r="AJ8" s="413">
        <f t="shared" si="3"/>
        <v>21</v>
      </c>
      <c r="AK8" s="443"/>
      <c r="AL8" s="433">
        <v>3</v>
      </c>
      <c r="AM8" s="397" t="s">
        <v>191</v>
      </c>
      <c r="AN8" s="406">
        <v>11</v>
      </c>
      <c r="AO8" s="406">
        <v>6</v>
      </c>
      <c r="AP8" s="406">
        <v>2</v>
      </c>
      <c r="AQ8" s="406">
        <v>6</v>
      </c>
      <c r="AR8" s="406">
        <v>0</v>
      </c>
      <c r="AS8" s="413">
        <f>SUM(AN8,AO8,AP8,AQ8,AR8)</f>
        <v>25</v>
      </c>
      <c r="AT8" s="443"/>
    </row>
    <row r="9" spans="1:46" ht="15" customHeight="1">
      <c r="A9" s="246">
        <v>4</v>
      </c>
      <c r="B9" s="397" t="s">
        <v>191</v>
      </c>
      <c r="C9" s="406">
        <v>3</v>
      </c>
      <c r="D9" s="406">
        <v>11</v>
      </c>
      <c r="E9" s="406">
        <v>5</v>
      </c>
      <c r="F9" s="406">
        <v>0</v>
      </c>
      <c r="G9" s="406">
        <v>5</v>
      </c>
      <c r="H9" s="413">
        <f t="shared" si="0"/>
        <v>24</v>
      </c>
      <c r="I9" s="158"/>
      <c r="J9" s="82"/>
      <c r="K9" s="246">
        <v>50</v>
      </c>
      <c r="L9" s="397" t="s">
        <v>181</v>
      </c>
      <c r="M9" s="406">
        <v>0</v>
      </c>
      <c r="N9" s="406">
        <v>0</v>
      </c>
      <c r="O9" s="406">
        <v>0</v>
      </c>
      <c r="P9" s="406">
        <v>0</v>
      </c>
      <c r="Q9" s="406">
        <v>0</v>
      </c>
      <c r="R9" s="413">
        <f t="shared" si="1"/>
        <v>0</v>
      </c>
      <c r="S9" s="443"/>
      <c r="T9" s="197">
        <v>4</v>
      </c>
      <c r="U9" s="397" t="s">
        <v>191</v>
      </c>
      <c r="V9" s="406">
        <v>3</v>
      </c>
      <c r="W9" s="406">
        <v>11</v>
      </c>
      <c r="X9" s="406">
        <v>5</v>
      </c>
      <c r="Y9" s="406">
        <v>0</v>
      </c>
      <c r="Z9" s="406">
        <v>5</v>
      </c>
      <c r="AA9" s="413">
        <f t="shared" si="2"/>
        <v>24</v>
      </c>
      <c r="AB9" s="443"/>
      <c r="AC9" s="197">
        <v>4</v>
      </c>
      <c r="AD9" s="397" t="s">
        <v>214</v>
      </c>
      <c r="AE9" s="406">
        <v>0</v>
      </c>
      <c r="AF9" s="406">
        <v>0</v>
      </c>
      <c r="AG9" s="406">
        <v>7</v>
      </c>
      <c r="AH9" s="406">
        <v>0</v>
      </c>
      <c r="AI9" s="406">
        <v>13</v>
      </c>
      <c r="AJ9" s="413">
        <f t="shared" si="3"/>
        <v>20</v>
      </c>
      <c r="AK9" s="443"/>
      <c r="AL9" s="433">
        <v>4</v>
      </c>
      <c r="AM9" s="434" t="s">
        <v>214</v>
      </c>
      <c r="AN9" s="435">
        <v>6</v>
      </c>
      <c r="AO9" s="435">
        <v>3</v>
      </c>
      <c r="AP9" s="435">
        <v>1</v>
      </c>
      <c r="AQ9" s="435">
        <v>3</v>
      </c>
      <c r="AR9" s="435">
        <v>0</v>
      </c>
      <c r="AS9" s="436">
        <f>SUM(AN9,AO9,AP9,AQ9,AR9)</f>
        <v>13</v>
      </c>
      <c r="AT9" s="443"/>
    </row>
    <row r="10" spans="1:46" ht="15" customHeight="1">
      <c r="A10" s="246">
        <v>5</v>
      </c>
      <c r="B10" s="396" t="s">
        <v>38</v>
      </c>
      <c r="C10" s="246">
        <v>8</v>
      </c>
      <c r="D10" s="246">
        <v>6</v>
      </c>
      <c r="E10" s="246">
        <v>3</v>
      </c>
      <c r="F10" s="246">
        <v>0</v>
      </c>
      <c r="G10" s="246">
        <v>5</v>
      </c>
      <c r="H10" s="246">
        <f t="shared" si="0"/>
        <v>22</v>
      </c>
      <c r="I10" s="158"/>
      <c r="J10" s="82"/>
      <c r="K10" s="246">
        <v>51</v>
      </c>
      <c r="L10" s="397" t="s">
        <v>212</v>
      </c>
      <c r="M10" s="406">
        <v>0</v>
      </c>
      <c r="N10" s="406">
        <v>0</v>
      </c>
      <c r="O10" s="406">
        <v>0</v>
      </c>
      <c r="P10" s="406">
        <v>0</v>
      </c>
      <c r="Q10" s="406">
        <v>0</v>
      </c>
      <c r="R10" s="413">
        <f t="shared" si="1"/>
        <v>0</v>
      </c>
      <c r="S10" s="443"/>
      <c r="T10" s="197">
        <v>5</v>
      </c>
      <c r="U10" s="396" t="s">
        <v>38</v>
      </c>
      <c r="V10" s="246">
        <v>8</v>
      </c>
      <c r="W10" s="246">
        <v>6</v>
      </c>
      <c r="X10" s="246">
        <v>3</v>
      </c>
      <c r="Y10" s="246">
        <v>0</v>
      </c>
      <c r="Z10" s="246">
        <v>5</v>
      </c>
      <c r="AA10" s="246">
        <f t="shared" si="2"/>
        <v>22</v>
      </c>
      <c r="AB10" s="443"/>
      <c r="AC10" s="433">
        <v>5</v>
      </c>
      <c r="AD10" s="434" t="s">
        <v>202</v>
      </c>
      <c r="AE10" s="435">
        <v>8</v>
      </c>
      <c r="AF10" s="435">
        <v>8</v>
      </c>
      <c r="AG10" s="435">
        <v>1</v>
      </c>
      <c r="AH10" s="435">
        <v>0</v>
      </c>
      <c r="AI10" s="435">
        <v>0</v>
      </c>
      <c r="AJ10" s="436">
        <f t="shared" si="3"/>
        <v>17</v>
      </c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</row>
    <row r="11" spans="1:46" ht="15" customHeight="1">
      <c r="A11" s="246">
        <v>6</v>
      </c>
      <c r="B11" s="397" t="s">
        <v>222</v>
      </c>
      <c r="C11" s="406">
        <v>6</v>
      </c>
      <c r="D11" s="406">
        <v>6</v>
      </c>
      <c r="E11" s="406">
        <v>7</v>
      </c>
      <c r="F11" s="406">
        <v>3</v>
      </c>
      <c r="G11" s="406">
        <v>0</v>
      </c>
      <c r="H11" s="413">
        <f t="shared" si="0"/>
        <v>22</v>
      </c>
      <c r="I11" s="158"/>
      <c r="J11" s="82"/>
      <c r="K11" s="246">
        <v>52</v>
      </c>
      <c r="L11" s="397" t="s">
        <v>224</v>
      </c>
      <c r="M11" s="406">
        <v>0</v>
      </c>
      <c r="N11" s="406">
        <v>0</v>
      </c>
      <c r="O11" s="406">
        <v>0</v>
      </c>
      <c r="P11" s="406">
        <v>0</v>
      </c>
      <c r="Q11" s="406">
        <v>0</v>
      </c>
      <c r="R11" s="413">
        <f t="shared" si="1"/>
        <v>0</v>
      </c>
      <c r="S11" s="443"/>
      <c r="T11" s="197">
        <v>6</v>
      </c>
      <c r="U11" s="397" t="s">
        <v>222</v>
      </c>
      <c r="V11" s="406">
        <v>6</v>
      </c>
      <c r="W11" s="406">
        <v>6</v>
      </c>
      <c r="X11" s="406">
        <v>7</v>
      </c>
      <c r="Y11" s="406">
        <v>3</v>
      </c>
      <c r="Z11" s="406">
        <v>0</v>
      </c>
      <c r="AA11" s="413">
        <f t="shared" si="2"/>
        <v>22</v>
      </c>
      <c r="AB11" s="443"/>
      <c r="AC11" s="433">
        <v>6</v>
      </c>
      <c r="AD11" s="434" t="s">
        <v>180</v>
      </c>
      <c r="AE11" s="435">
        <v>3</v>
      </c>
      <c r="AF11" s="435">
        <v>0</v>
      </c>
      <c r="AG11" s="435">
        <v>2</v>
      </c>
      <c r="AH11" s="435">
        <v>0</v>
      </c>
      <c r="AI11" s="435">
        <v>5</v>
      </c>
      <c r="AJ11" s="436">
        <f t="shared" si="3"/>
        <v>10</v>
      </c>
      <c r="AK11" s="443"/>
      <c r="AL11" s="443"/>
      <c r="AM11" s="443"/>
      <c r="AN11" s="443"/>
      <c r="AO11" s="443" t="s">
        <v>390</v>
      </c>
      <c r="AP11" s="443"/>
      <c r="AQ11" s="443"/>
      <c r="AR11" s="443"/>
      <c r="AS11" s="443"/>
      <c r="AT11" s="443"/>
    </row>
    <row r="12" spans="1:46" ht="15" customHeight="1">
      <c r="A12" s="246">
        <v>7</v>
      </c>
      <c r="B12" s="397" t="s">
        <v>214</v>
      </c>
      <c r="C12" s="406">
        <v>3</v>
      </c>
      <c r="D12" s="406">
        <v>3</v>
      </c>
      <c r="E12" s="406">
        <v>4</v>
      </c>
      <c r="F12" s="406">
        <v>0</v>
      </c>
      <c r="G12" s="406">
        <v>10</v>
      </c>
      <c r="H12" s="413">
        <f t="shared" si="0"/>
        <v>20</v>
      </c>
      <c r="I12" s="158"/>
      <c r="J12" s="82"/>
      <c r="K12" s="246">
        <v>53</v>
      </c>
      <c r="L12" s="397" t="s">
        <v>223</v>
      </c>
      <c r="M12" s="406">
        <v>0</v>
      </c>
      <c r="N12" s="406">
        <v>0</v>
      </c>
      <c r="O12" s="406">
        <v>0</v>
      </c>
      <c r="P12" s="406">
        <v>0</v>
      </c>
      <c r="Q12" s="406">
        <v>0</v>
      </c>
      <c r="R12" s="413">
        <f t="shared" si="1"/>
        <v>0</v>
      </c>
      <c r="S12" s="443"/>
      <c r="T12" s="197">
        <v>7</v>
      </c>
      <c r="U12" s="397" t="s">
        <v>214</v>
      </c>
      <c r="V12" s="406">
        <v>3</v>
      </c>
      <c r="W12" s="406">
        <v>3</v>
      </c>
      <c r="X12" s="406">
        <v>4</v>
      </c>
      <c r="Y12" s="406">
        <v>0</v>
      </c>
      <c r="Z12" s="406">
        <v>10</v>
      </c>
      <c r="AA12" s="413">
        <f t="shared" si="2"/>
        <v>20</v>
      </c>
      <c r="AB12" s="443"/>
      <c r="AC12" s="433">
        <v>7</v>
      </c>
      <c r="AD12" s="437" t="s">
        <v>38</v>
      </c>
      <c r="AE12" s="438">
        <v>0</v>
      </c>
      <c r="AF12" s="438">
        <v>0</v>
      </c>
      <c r="AG12" s="438">
        <v>1</v>
      </c>
      <c r="AH12" s="438">
        <v>3</v>
      </c>
      <c r="AI12" s="438">
        <v>5</v>
      </c>
      <c r="AJ12" s="438">
        <f t="shared" si="3"/>
        <v>9</v>
      </c>
      <c r="AK12" s="443"/>
      <c r="AL12" s="443"/>
      <c r="AM12" s="443"/>
      <c r="AN12" s="443"/>
      <c r="AO12" s="443" t="s">
        <v>391</v>
      </c>
      <c r="AP12" s="443"/>
      <c r="AQ12" s="443"/>
      <c r="AR12" s="443"/>
      <c r="AS12" s="443"/>
      <c r="AT12" s="443"/>
    </row>
    <row r="13" spans="1:46" ht="15" customHeight="1">
      <c r="A13" s="246">
        <v>8</v>
      </c>
      <c r="B13" s="397" t="s">
        <v>202</v>
      </c>
      <c r="C13" s="406">
        <v>6</v>
      </c>
      <c r="D13" s="406">
        <v>5</v>
      </c>
      <c r="E13" s="406">
        <v>1</v>
      </c>
      <c r="F13" s="406">
        <v>3</v>
      </c>
      <c r="G13" s="406">
        <v>5</v>
      </c>
      <c r="H13" s="413">
        <f t="shared" si="0"/>
        <v>20</v>
      </c>
      <c r="I13" s="158"/>
      <c r="J13" s="82"/>
      <c r="K13" s="246">
        <v>54</v>
      </c>
      <c r="L13" s="397" t="s">
        <v>243</v>
      </c>
      <c r="M13" s="406">
        <v>0</v>
      </c>
      <c r="N13" s="406">
        <v>0</v>
      </c>
      <c r="O13" s="406">
        <v>0</v>
      </c>
      <c r="P13" s="406">
        <v>0</v>
      </c>
      <c r="Q13" s="406">
        <v>0</v>
      </c>
      <c r="R13" s="413">
        <f t="shared" si="1"/>
        <v>0</v>
      </c>
      <c r="S13" s="443"/>
      <c r="T13" s="197">
        <v>8</v>
      </c>
      <c r="U13" s="397" t="s">
        <v>202</v>
      </c>
      <c r="V13" s="406">
        <v>6</v>
      </c>
      <c r="W13" s="406">
        <v>5</v>
      </c>
      <c r="X13" s="406">
        <v>1</v>
      </c>
      <c r="Y13" s="406">
        <v>3</v>
      </c>
      <c r="Z13" s="406">
        <v>5</v>
      </c>
      <c r="AA13" s="413">
        <f t="shared" si="2"/>
        <v>20</v>
      </c>
      <c r="AB13" s="443"/>
      <c r="AC13" s="433">
        <v>8</v>
      </c>
      <c r="AD13" s="434" t="s">
        <v>222</v>
      </c>
      <c r="AE13" s="435">
        <v>3</v>
      </c>
      <c r="AF13" s="435">
        <v>1</v>
      </c>
      <c r="AG13" s="435">
        <v>1</v>
      </c>
      <c r="AH13" s="435">
        <v>3</v>
      </c>
      <c r="AI13" s="435">
        <v>0</v>
      </c>
      <c r="AJ13" s="436">
        <f t="shared" si="3"/>
        <v>8</v>
      </c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</row>
    <row r="14" spans="1:46" ht="15" customHeight="1">
      <c r="A14" s="246">
        <v>9</v>
      </c>
      <c r="B14" s="397" t="s">
        <v>71</v>
      </c>
      <c r="C14" s="406">
        <v>3</v>
      </c>
      <c r="D14" s="406">
        <v>4</v>
      </c>
      <c r="E14" s="406">
        <v>4</v>
      </c>
      <c r="F14" s="406">
        <v>3</v>
      </c>
      <c r="G14" s="406">
        <v>5</v>
      </c>
      <c r="H14" s="413">
        <f t="shared" si="0"/>
        <v>19</v>
      </c>
      <c r="I14" s="158"/>
      <c r="J14" s="82"/>
      <c r="K14" s="246">
        <v>55</v>
      </c>
      <c r="L14" s="397" t="s">
        <v>29</v>
      </c>
      <c r="M14" s="406">
        <v>0</v>
      </c>
      <c r="N14" s="406">
        <v>0</v>
      </c>
      <c r="O14" s="406">
        <v>0</v>
      </c>
      <c r="P14" s="406">
        <v>0</v>
      </c>
      <c r="Q14" s="406">
        <v>0</v>
      </c>
      <c r="R14" s="413">
        <f t="shared" si="1"/>
        <v>0</v>
      </c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</row>
    <row r="15" spans="1:46" ht="15" customHeight="1">
      <c r="A15" s="246">
        <v>10</v>
      </c>
      <c r="B15" s="397" t="s">
        <v>230</v>
      </c>
      <c r="C15" s="406">
        <v>6</v>
      </c>
      <c r="D15" s="406">
        <v>3</v>
      </c>
      <c r="E15" s="406">
        <v>1</v>
      </c>
      <c r="F15" s="406">
        <v>6</v>
      </c>
      <c r="G15" s="406">
        <v>3</v>
      </c>
      <c r="H15" s="413">
        <f t="shared" si="0"/>
        <v>19</v>
      </c>
      <c r="I15" s="158"/>
      <c r="J15" s="82"/>
      <c r="K15" s="246">
        <v>56</v>
      </c>
      <c r="L15" s="397" t="s">
        <v>227</v>
      </c>
      <c r="M15" s="406">
        <v>0</v>
      </c>
      <c r="N15" s="406">
        <v>0</v>
      </c>
      <c r="O15" s="406">
        <v>0</v>
      </c>
      <c r="P15" s="406">
        <v>0</v>
      </c>
      <c r="Q15" s="406">
        <v>0</v>
      </c>
      <c r="R15" s="413">
        <f t="shared" si="1"/>
        <v>0</v>
      </c>
      <c r="S15" s="443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443"/>
    </row>
    <row r="16" spans="1:46" ht="15" customHeight="1">
      <c r="A16" s="246">
        <v>11</v>
      </c>
      <c r="B16" s="397" t="s">
        <v>240</v>
      </c>
      <c r="C16" s="406">
        <v>9</v>
      </c>
      <c r="D16" s="406">
        <v>7</v>
      </c>
      <c r="E16" s="406">
        <v>0</v>
      </c>
      <c r="F16" s="406">
        <v>0</v>
      </c>
      <c r="G16" s="406">
        <v>3</v>
      </c>
      <c r="H16" s="413">
        <f t="shared" si="0"/>
        <v>19</v>
      </c>
      <c r="I16" s="158"/>
      <c r="J16" s="82"/>
      <c r="K16" s="246">
        <v>57</v>
      </c>
      <c r="L16" s="397" t="s">
        <v>183</v>
      </c>
      <c r="M16" s="406">
        <v>0</v>
      </c>
      <c r="N16" s="406">
        <v>0</v>
      </c>
      <c r="O16" s="406">
        <v>0</v>
      </c>
      <c r="P16" s="406">
        <v>0</v>
      </c>
      <c r="Q16" s="406">
        <v>0</v>
      </c>
      <c r="R16" s="413">
        <f t="shared" si="1"/>
        <v>0</v>
      </c>
      <c r="S16" s="443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443"/>
    </row>
    <row r="17" spans="1:46" ht="15" customHeight="1">
      <c r="A17" s="246">
        <v>12</v>
      </c>
      <c r="B17" s="397" t="s">
        <v>220</v>
      </c>
      <c r="C17" s="406">
        <v>3</v>
      </c>
      <c r="D17" s="406">
        <v>3</v>
      </c>
      <c r="E17" s="406">
        <v>2</v>
      </c>
      <c r="F17" s="406">
        <v>0</v>
      </c>
      <c r="G17" s="406">
        <v>10</v>
      </c>
      <c r="H17" s="413">
        <f t="shared" si="0"/>
        <v>18</v>
      </c>
      <c r="I17" s="158"/>
      <c r="J17" s="82"/>
      <c r="K17" s="246">
        <v>58</v>
      </c>
      <c r="L17" s="397" t="s">
        <v>189</v>
      </c>
      <c r="M17" s="406">
        <v>0</v>
      </c>
      <c r="N17" s="406">
        <v>0</v>
      </c>
      <c r="O17" s="406">
        <v>0</v>
      </c>
      <c r="P17" s="406">
        <v>0</v>
      </c>
      <c r="Q17" s="406">
        <v>0</v>
      </c>
      <c r="R17" s="413">
        <f t="shared" si="1"/>
        <v>0</v>
      </c>
      <c r="S17" s="443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443"/>
    </row>
    <row r="18" spans="1:46" ht="15" customHeight="1">
      <c r="A18" s="246">
        <v>13</v>
      </c>
      <c r="B18" s="397" t="s">
        <v>184</v>
      </c>
      <c r="C18" s="406">
        <v>3</v>
      </c>
      <c r="D18" s="406">
        <v>6</v>
      </c>
      <c r="E18" s="406">
        <v>1</v>
      </c>
      <c r="F18" s="406">
        <v>3</v>
      </c>
      <c r="G18" s="406">
        <v>5</v>
      </c>
      <c r="H18" s="413">
        <f t="shared" si="0"/>
        <v>18</v>
      </c>
      <c r="I18" s="158"/>
      <c r="J18" s="82"/>
      <c r="K18" s="246">
        <v>59</v>
      </c>
      <c r="L18" s="397" t="s">
        <v>209</v>
      </c>
      <c r="M18" s="406">
        <v>0</v>
      </c>
      <c r="N18" s="406">
        <v>0</v>
      </c>
      <c r="O18" s="406">
        <v>0</v>
      </c>
      <c r="P18" s="406">
        <v>0</v>
      </c>
      <c r="Q18" s="406">
        <v>0</v>
      </c>
      <c r="R18" s="413">
        <f t="shared" si="1"/>
        <v>0</v>
      </c>
      <c r="S18" s="443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443"/>
    </row>
    <row r="19" spans="1:46" ht="15" customHeight="1">
      <c r="A19" s="246">
        <v>14</v>
      </c>
      <c r="B19" s="397" t="s">
        <v>200</v>
      </c>
      <c r="C19" s="406">
        <v>7</v>
      </c>
      <c r="D19" s="406">
        <v>3</v>
      </c>
      <c r="E19" s="406">
        <v>2</v>
      </c>
      <c r="F19" s="406">
        <v>3</v>
      </c>
      <c r="G19" s="406">
        <v>3</v>
      </c>
      <c r="H19" s="413">
        <f t="shared" si="0"/>
        <v>18</v>
      </c>
      <c r="I19" s="158"/>
      <c r="J19" s="82"/>
      <c r="K19" s="246">
        <v>60</v>
      </c>
      <c r="L19" s="397" t="s">
        <v>229</v>
      </c>
      <c r="M19" s="406">
        <v>0</v>
      </c>
      <c r="N19" s="406">
        <v>0</v>
      </c>
      <c r="O19" s="406">
        <v>0</v>
      </c>
      <c r="P19" s="406">
        <v>0</v>
      </c>
      <c r="Q19" s="406">
        <v>0</v>
      </c>
      <c r="R19" s="413">
        <f t="shared" si="1"/>
        <v>0</v>
      </c>
      <c r="S19" s="443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443"/>
    </row>
    <row r="20" spans="1:46" ht="15" customHeight="1">
      <c r="A20" s="246">
        <v>15</v>
      </c>
      <c r="B20" s="397" t="s">
        <v>228</v>
      </c>
      <c r="C20" s="406">
        <v>6</v>
      </c>
      <c r="D20" s="406">
        <v>1</v>
      </c>
      <c r="E20" s="406">
        <v>0</v>
      </c>
      <c r="F20" s="406">
        <v>0</v>
      </c>
      <c r="G20" s="406">
        <v>10</v>
      </c>
      <c r="H20" s="413">
        <f t="shared" si="0"/>
        <v>17</v>
      </c>
      <c r="I20" s="158"/>
      <c r="J20" s="82"/>
      <c r="K20" s="246">
        <v>61</v>
      </c>
      <c r="L20" s="397" t="s">
        <v>88</v>
      </c>
      <c r="M20" s="406">
        <v>0</v>
      </c>
      <c r="N20" s="406">
        <v>0</v>
      </c>
      <c r="O20" s="406">
        <v>0</v>
      </c>
      <c r="P20" s="406">
        <v>0</v>
      </c>
      <c r="Q20" s="406">
        <v>0</v>
      </c>
      <c r="R20" s="413">
        <f t="shared" si="1"/>
        <v>0</v>
      </c>
      <c r="S20" s="443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443"/>
    </row>
    <row r="21" spans="1:46" ht="15" customHeight="1">
      <c r="A21" s="246">
        <v>16</v>
      </c>
      <c r="B21" s="397" t="s">
        <v>198</v>
      </c>
      <c r="C21" s="406">
        <v>6</v>
      </c>
      <c r="D21" s="406">
        <v>0</v>
      </c>
      <c r="E21" s="406">
        <v>2</v>
      </c>
      <c r="F21" s="406">
        <v>6</v>
      </c>
      <c r="G21" s="406">
        <v>3</v>
      </c>
      <c r="H21" s="413">
        <f t="shared" si="0"/>
        <v>17</v>
      </c>
      <c r="I21" s="158"/>
      <c r="J21" s="82"/>
      <c r="K21" s="246">
        <v>62</v>
      </c>
      <c r="L21" s="397" t="s">
        <v>70</v>
      </c>
      <c r="M21" s="406">
        <v>0</v>
      </c>
      <c r="N21" s="406">
        <v>0</v>
      </c>
      <c r="O21" s="406">
        <v>0</v>
      </c>
      <c r="P21" s="406">
        <v>0</v>
      </c>
      <c r="Q21" s="406">
        <v>0</v>
      </c>
      <c r="R21" s="413">
        <f t="shared" si="1"/>
        <v>0</v>
      </c>
      <c r="S21" s="443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443"/>
    </row>
    <row r="22" spans="1:46" ht="15" customHeight="1">
      <c r="A22" s="246">
        <v>17</v>
      </c>
      <c r="B22" s="397" t="s">
        <v>211</v>
      </c>
      <c r="C22" s="406">
        <v>3</v>
      </c>
      <c r="D22" s="406">
        <v>3</v>
      </c>
      <c r="E22" s="406">
        <v>2</v>
      </c>
      <c r="F22" s="406">
        <v>0</v>
      </c>
      <c r="G22" s="406">
        <v>8</v>
      </c>
      <c r="H22" s="413">
        <f t="shared" si="0"/>
        <v>16</v>
      </c>
      <c r="I22" s="158"/>
      <c r="J22" s="82"/>
      <c r="K22" s="246">
        <v>63</v>
      </c>
      <c r="L22" s="397" t="s">
        <v>95</v>
      </c>
      <c r="M22" s="406">
        <v>0</v>
      </c>
      <c r="N22" s="406">
        <v>0</v>
      </c>
      <c r="O22" s="406">
        <v>0</v>
      </c>
      <c r="P22" s="406">
        <v>0</v>
      </c>
      <c r="Q22" s="406">
        <v>0</v>
      </c>
      <c r="R22" s="413">
        <f t="shared" si="1"/>
        <v>0</v>
      </c>
      <c r="S22" s="443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443"/>
    </row>
    <row r="23" spans="1:46" ht="15" customHeight="1">
      <c r="A23" s="246">
        <v>18</v>
      </c>
      <c r="B23" s="397" t="s">
        <v>186</v>
      </c>
      <c r="C23" s="406">
        <v>3</v>
      </c>
      <c r="D23" s="406">
        <v>0</v>
      </c>
      <c r="E23" s="406">
        <v>4</v>
      </c>
      <c r="F23" s="406">
        <v>3</v>
      </c>
      <c r="G23" s="406">
        <v>5</v>
      </c>
      <c r="H23" s="413">
        <f t="shared" si="0"/>
        <v>15</v>
      </c>
      <c r="I23" s="158"/>
      <c r="J23" s="82"/>
      <c r="K23" s="246">
        <v>64</v>
      </c>
      <c r="L23" s="397" t="s">
        <v>219</v>
      </c>
      <c r="M23" s="406">
        <v>0</v>
      </c>
      <c r="N23" s="406">
        <v>0</v>
      </c>
      <c r="O23" s="406">
        <v>0</v>
      </c>
      <c r="P23" s="406">
        <v>0</v>
      </c>
      <c r="Q23" s="406">
        <v>0</v>
      </c>
      <c r="R23" s="413">
        <f t="shared" si="1"/>
        <v>0</v>
      </c>
      <c r="S23" s="443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443"/>
    </row>
    <row r="24" spans="1:46" ht="15" customHeight="1">
      <c r="A24" s="246">
        <v>19</v>
      </c>
      <c r="B24" s="397" t="s">
        <v>187</v>
      </c>
      <c r="C24" s="406">
        <v>3</v>
      </c>
      <c r="D24" s="406">
        <v>0</v>
      </c>
      <c r="E24" s="406">
        <v>4</v>
      </c>
      <c r="F24" s="406">
        <v>3</v>
      </c>
      <c r="G24" s="406">
        <v>5</v>
      </c>
      <c r="H24" s="413">
        <f t="shared" si="0"/>
        <v>15</v>
      </c>
      <c r="I24" s="157"/>
      <c r="K24" s="246">
        <v>65</v>
      </c>
      <c r="L24" s="397" t="s">
        <v>201</v>
      </c>
      <c r="M24" s="406">
        <v>0</v>
      </c>
      <c r="N24" s="406">
        <v>0</v>
      </c>
      <c r="O24" s="406">
        <v>0</v>
      </c>
      <c r="P24" s="406">
        <v>0</v>
      </c>
      <c r="Q24" s="406">
        <v>0</v>
      </c>
      <c r="R24" s="413">
        <f t="shared" si="1"/>
        <v>0</v>
      </c>
      <c r="S24" s="443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443"/>
    </row>
    <row r="25" spans="1:46" ht="15" customHeight="1">
      <c r="A25" s="246">
        <v>20</v>
      </c>
      <c r="B25" s="397" t="s">
        <v>215</v>
      </c>
      <c r="C25" s="406">
        <v>3</v>
      </c>
      <c r="D25" s="406">
        <v>1</v>
      </c>
      <c r="E25" s="406">
        <v>6</v>
      </c>
      <c r="F25" s="406">
        <v>0</v>
      </c>
      <c r="G25" s="406">
        <v>5</v>
      </c>
      <c r="H25" s="413">
        <f t="shared" si="0"/>
        <v>15</v>
      </c>
      <c r="I25" s="157"/>
      <c r="K25" s="246">
        <v>66</v>
      </c>
      <c r="L25" s="397" t="s">
        <v>190</v>
      </c>
      <c r="M25" s="406">
        <v>0</v>
      </c>
      <c r="N25" s="406">
        <v>0</v>
      </c>
      <c r="O25" s="406">
        <v>0</v>
      </c>
      <c r="P25" s="406">
        <v>0</v>
      </c>
      <c r="Q25" s="406">
        <v>0</v>
      </c>
      <c r="R25" s="413">
        <f t="shared" si="1"/>
        <v>0</v>
      </c>
      <c r="S25" s="443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443"/>
    </row>
    <row r="26" spans="1:46" ht="15" customHeight="1">
      <c r="A26" s="246">
        <v>21</v>
      </c>
      <c r="B26" s="397" t="s">
        <v>63</v>
      </c>
      <c r="C26" s="246">
        <v>3</v>
      </c>
      <c r="D26" s="246">
        <v>3</v>
      </c>
      <c r="E26" s="246">
        <v>3</v>
      </c>
      <c r="F26" s="246">
        <v>6</v>
      </c>
      <c r="G26" s="246">
        <v>0</v>
      </c>
      <c r="H26" s="246">
        <f t="shared" si="0"/>
        <v>15</v>
      </c>
      <c r="I26" s="157"/>
      <c r="K26" s="246">
        <v>67</v>
      </c>
      <c r="L26" s="397" t="s">
        <v>237</v>
      </c>
      <c r="M26" s="406">
        <v>0</v>
      </c>
      <c r="N26" s="406">
        <v>0</v>
      </c>
      <c r="O26" s="406">
        <v>0</v>
      </c>
      <c r="P26" s="406">
        <v>0</v>
      </c>
      <c r="Q26" s="406">
        <v>0</v>
      </c>
      <c r="R26" s="413">
        <f t="shared" si="1"/>
        <v>0</v>
      </c>
      <c r="S26" s="443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443"/>
    </row>
    <row r="27" spans="1:46" ht="15" customHeight="1">
      <c r="A27" s="246">
        <v>22</v>
      </c>
      <c r="B27" s="397" t="s">
        <v>236</v>
      </c>
      <c r="C27" s="406">
        <v>6</v>
      </c>
      <c r="D27" s="406">
        <v>9</v>
      </c>
      <c r="E27" s="406">
        <v>0</v>
      </c>
      <c r="F27" s="406">
        <v>0</v>
      </c>
      <c r="G27" s="406">
        <v>0</v>
      </c>
      <c r="H27" s="413">
        <f t="shared" si="0"/>
        <v>15</v>
      </c>
      <c r="I27" s="157"/>
      <c r="K27" s="246">
        <v>68</v>
      </c>
      <c r="L27" s="397" t="s">
        <v>205</v>
      </c>
      <c r="M27" s="406">
        <v>0</v>
      </c>
      <c r="N27" s="406">
        <v>0</v>
      </c>
      <c r="O27" s="406">
        <v>0</v>
      </c>
      <c r="P27" s="406">
        <v>0</v>
      </c>
      <c r="Q27" s="406">
        <v>0</v>
      </c>
      <c r="R27" s="413">
        <f t="shared" si="1"/>
        <v>0</v>
      </c>
      <c r="S27" s="443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443"/>
    </row>
    <row r="28" spans="1:46" ht="15" customHeight="1">
      <c r="A28" s="246">
        <v>23</v>
      </c>
      <c r="B28" s="397" t="s">
        <v>232</v>
      </c>
      <c r="C28" s="406">
        <v>4</v>
      </c>
      <c r="D28" s="406">
        <v>0</v>
      </c>
      <c r="E28" s="406">
        <v>4</v>
      </c>
      <c r="F28" s="406">
        <v>6</v>
      </c>
      <c r="G28" s="406">
        <v>0</v>
      </c>
      <c r="H28" s="413">
        <f t="shared" si="0"/>
        <v>14</v>
      </c>
      <c r="I28" s="157"/>
      <c r="K28" s="246">
        <v>69</v>
      </c>
      <c r="L28" s="397" t="s">
        <v>177</v>
      </c>
      <c r="M28" s="406">
        <v>0</v>
      </c>
      <c r="N28" s="406">
        <v>0</v>
      </c>
      <c r="O28" s="406">
        <v>0</v>
      </c>
      <c r="P28" s="406">
        <v>0</v>
      </c>
      <c r="Q28" s="406">
        <v>0</v>
      </c>
      <c r="R28" s="413">
        <f t="shared" si="1"/>
        <v>0</v>
      </c>
      <c r="S28" s="443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443"/>
    </row>
    <row r="29" spans="1:46" ht="15" customHeight="1">
      <c r="A29" s="246">
        <v>24</v>
      </c>
      <c r="B29" s="397" t="s">
        <v>32</v>
      </c>
      <c r="C29" s="246">
        <v>3</v>
      </c>
      <c r="D29" s="246">
        <v>0</v>
      </c>
      <c r="E29" s="246">
        <v>8</v>
      </c>
      <c r="F29" s="246">
        <v>3</v>
      </c>
      <c r="G29" s="246">
        <v>0</v>
      </c>
      <c r="H29" s="246">
        <f t="shared" si="0"/>
        <v>14</v>
      </c>
      <c r="I29" s="157"/>
      <c r="K29" s="246">
        <v>70</v>
      </c>
      <c r="L29" s="397" t="s">
        <v>193</v>
      </c>
      <c r="M29" s="406">
        <v>0</v>
      </c>
      <c r="N29" s="406">
        <v>0</v>
      </c>
      <c r="O29" s="406">
        <v>0</v>
      </c>
      <c r="P29" s="406">
        <v>0</v>
      </c>
      <c r="Q29" s="406">
        <v>0</v>
      </c>
      <c r="R29" s="413">
        <f t="shared" si="1"/>
        <v>0</v>
      </c>
      <c r="S29" s="443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443"/>
    </row>
    <row r="30" spans="1:46" ht="15" customHeight="1">
      <c r="A30" s="246">
        <v>25</v>
      </c>
      <c r="B30" s="397" t="s">
        <v>178</v>
      </c>
      <c r="C30" s="406">
        <v>3</v>
      </c>
      <c r="D30" s="406">
        <v>6</v>
      </c>
      <c r="E30" s="406">
        <v>0</v>
      </c>
      <c r="F30" s="406">
        <v>1</v>
      </c>
      <c r="G30" s="406">
        <v>3</v>
      </c>
      <c r="H30" s="413">
        <f t="shared" si="0"/>
        <v>13</v>
      </c>
      <c r="I30" s="157"/>
      <c r="K30" s="246">
        <v>71</v>
      </c>
      <c r="L30" s="397" t="s">
        <v>185</v>
      </c>
      <c r="M30" s="406">
        <v>0</v>
      </c>
      <c r="N30" s="406">
        <v>0</v>
      </c>
      <c r="O30" s="406">
        <v>0</v>
      </c>
      <c r="P30" s="406">
        <v>0</v>
      </c>
      <c r="Q30" s="406">
        <v>0</v>
      </c>
      <c r="R30" s="413">
        <f t="shared" si="1"/>
        <v>0</v>
      </c>
      <c r="S30" s="443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443"/>
    </row>
    <row r="31" spans="1:46" ht="15" customHeight="1">
      <c r="A31" s="246">
        <v>26</v>
      </c>
      <c r="B31" s="397" t="s">
        <v>226</v>
      </c>
      <c r="C31" s="406">
        <v>8</v>
      </c>
      <c r="D31" s="406">
        <v>4</v>
      </c>
      <c r="E31" s="406">
        <v>1</v>
      </c>
      <c r="F31" s="406">
        <v>0</v>
      </c>
      <c r="G31" s="406">
        <v>0</v>
      </c>
      <c r="H31" s="413">
        <f t="shared" si="0"/>
        <v>13</v>
      </c>
      <c r="I31" s="157"/>
      <c r="K31" s="415">
        <v>72</v>
      </c>
      <c r="L31" s="397" t="s">
        <v>203</v>
      </c>
      <c r="M31" s="406">
        <v>0</v>
      </c>
      <c r="N31" s="406">
        <v>0</v>
      </c>
      <c r="O31" s="406">
        <v>0</v>
      </c>
      <c r="P31" s="406">
        <v>0</v>
      </c>
      <c r="Q31" s="406">
        <v>0</v>
      </c>
      <c r="R31" s="413">
        <f t="shared" si="1"/>
        <v>0</v>
      </c>
      <c r="S31" s="443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443"/>
    </row>
    <row r="32" spans="1:46" ht="15" customHeight="1">
      <c r="A32" s="246">
        <v>27</v>
      </c>
      <c r="B32" s="397" t="s">
        <v>239</v>
      </c>
      <c r="C32" s="406">
        <v>3</v>
      </c>
      <c r="D32" s="406">
        <v>0</v>
      </c>
      <c r="E32" s="406">
        <v>4</v>
      </c>
      <c r="F32" s="406">
        <v>0</v>
      </c>
      <c r="G32" s="406">
        <v>5</v>
      </c>
      <c r="H32" s="413">
        <f t="shared" si="0"/>
        <v>12</v>
      </c>
      <c r="I32" s="157"/>
      <c r="K32" s="246">
        <v>73</v>
      </c>
      <c r="L32" s="397" t="s">
        <v>76</v>
      </c>
      <c r="M32" s="406">
        <v>0</v>
      </c>
      <c r="N32" s="406">
        <v>0</v>
      </c>
      <c r="O32" s="406">
        <v>0</v>
      </c>
      <c r="P32" s="406">
        <v>0</v>
      </c>
      <c r="Q32" s="406">
        <v>0</v>
      </c>
      <c r="R32" s="413">
        <f t="shared" si="1"/>
        <v>0</v>
      </c>
      <c r="S32" s="443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443"/>
    </row>
    <row r="33" spans="1:46" ht="15" customHeight="1">
      <c r="A33" s="246">
        <v>28</v>
      </c>
      <c r="B33" s="397" t="s">
        <v>213</v>
      </c>
      <c r="C33" s="406">
        <v>3</v>
      </c>
      <c r="D33" s="406">
        <v>0</v>
      </c>
      <c r="E33" s="406">
        <v>4</v>
      </c>
      <c r="F33" s="406">
        <v>0</v>
      </c>
      <c r="G33" s="406">
        <v>5</v>
      </c>
      <c r="H33" s="413">
        <f t="shared" si="0"/>
        <v>12</v>
      </c>
      <c r="I33" s="157"/>
      <c r="K33" s="246">
        <v>74</v>
      </c>
      <c r="L33" s="397" t="s">
        <v>179</v>
      </c>
      <c r="M33" s="406">
        <v>0</v>
      </c>
      <c r="N33" s="406">
        <v>0</v>
      </c>
      <c r="O33" s="406">
        <v>0</v>
      </c>
      <c r="P33" s="406">
        <v>0</v>
      </c>
      <c r="Q33" s="406">
        <v>0</v>
      </c>
      <c r="R33" s="413">
        <f t="shared" si="1"/>
        <v>0</v>
      </c>
      <c r="S33" s="443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443"/>
    </row>
    <row r="34" spans="1:46" ht="15" customHeight="1">
      <c r="A34" s="246">
        <v>29</v>
      </c>
      <c r="B34" s="397" t="s">
        <v>188</v>
      </c>
      <c r="C34" s="406">
        <v>5</v>
      </c>
      <c r="D34" s="406">
        <v>6</v>
      </c>
      <c r="E34" s="406">
        <v>1</v>
      </c>
      <c r="F34" s="406">
        <v>0</v>
      </c>
      <c r="G34" s="406">
        <v>0</v>
      </c>
      <c r="H34" s="413">
        <f t="shared" si="0"/>
        <v>12</v>
      </c>
      <c r="I34" s="157"/>
      <c r="K34" s="246">
        <v>75</v>
      </c>
      <c r="L34" s="397" t="s">
        <v>206</v>
      </c>
      <c r="M34" s="406">
        <v>0</v>
      </c>
      <c r="N34" s="406">
        <v>0</v>
      </c>
      <c r="O34" s="406">
        <v>0</v>
      </c>
      <c r="P34" s="406">
        <v>0</v>
      </c>
      <c r="Q34" s="406">
        <v>0</v>
      </c>
      <c r="R34" s="413">
        <f t="shared" si="1"/>
        <v>0</v>
      </c>
      <c r="S34" s="443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443"/>
    </row>
    <row r="35" spans="1:46" ht="15" customHeight="1">
      <c r="A35" s="246">
        <v>30</v>
      </c>
      <c r="B35" s="397" t="s">
        <v>241</v>
      </c>
      <c r="C35" s="406">
        <v>9</v>
      </c>
      <c r="D35" s="406">
        <v>0</v>
      </c>
      <c r="E35" s="406">
        <v>3</v>
      </c>
      <c r="F35" s="406">
        <v>0</v>
      </c>
      <c r="G35" s="406">
        <v>0</v>
      </c>
      <c r="H35" s="413">
        <f t="shared" si="0"/>
        <v>12</v>
      </c>
      <c r="I35" s="157"/>
      <c r="K35" s="246">
        <v>76</v>
      </c>
      <c r="L35" s="397" t="s">
        <v>176</v>
      </c>
      <c r="M35" s="406">
        <v>0</v>
      </c>
      <c r="N35" s="406">
        <v>0</v>
      </c>
      <c r="O35" s="406">
        <v>0</v>
      </c>
      <c r="P35" s="406">
        <v>0</v>
      </c>
      <c r="Q35" s="406">
        <v>0</v>
      </c>
      <c r="R35" s="413">
        <f t="shared" si="1"/>
        <v>0</v>
      </c>
      <c r="S35" s="443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443"/>
    </row>
    <row r="36" spans="1:46" ht="15" customHeight="1">
      <c r="A36" s="246">
        <v>31</v>
      </c>
      <c r="B36" s="397" t="s">
        <v>242</v>
      </c>
      <c r="C36" s="406">
        <v>3</v>
      </c>
      <c r="D36" s="406">
        <v>3</v>
      </c>
      <c r="E36" s="406">
        <v>1</v>
      </c>
      <c r="F36" s="406">
        <v>3</v>
      </c>
      <c r="G36" s="406">
        <v>0</v>
      </c>
      <c r="H36" s="413">
        <f t="shared" si="0"/>
        <v>10</v>
      </c>
      <c r="I36" s="157"/>
      <c r="K36" s="246">
        <v>77</v>
      </c>
      <c r="L36" s="397" t="s">
        <v>217</v>
      </c>
      <c r="M36" s="406">
        <v>0</v>
      </c>
      <c r="N36" s="406">
        <v>0</v>
      </c>
      <c r="O36" s="406">
        <v>0</v>
      </c>
      <c r="P36" s="406">
        <v>0</v>
      </c>
      <c r="Q36" s="406">
        <v>0</v>
      </c>
      <c r="R36" s="413">
        <f t="shared" si="1"/>
        <v>0</v>
      </c>
      <c r="S36" s="443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443"/>
    </row>
    <row r="37" spans="1:46" ht="15" customHeight="1">
      <c r="A37" s="246">
        <v>32</v>
      </c>
      <c r="B37" s="397" t="s">
        <v>244</v>
      </c>
      <c r="C37" s="406">
        <v>6</v>
      </c>
      <c r="D37" s="406">
        <v>3</v>
      </c>
      <c r="E37" s="406">
        <v>0</v>
      </c>
      <c r="F37" s="406">
        <v>1</v>
      </c>
      <c r="G37" s="406">
        <v>0</v>
      </c>
      <c r="H37" s="413">
        <f t="shared" si="0"/>
        <v>10</v>
      </c>
      <c r="I37" s="157"/>
      <c r="K37" s="246">
        <v>78</v>
      </c>
      <c r="L37" s="397" t="s">
        <v>74</v>
      </c>
      <c r="M37" s="406">
        <v>0</v>
      </c>
      <c r="N37" s="406">
        <v>0</v>
      </c>
      <c r="O37" s="406">
        <v>0</v>
      </c>
      <c r="P37" s="406">
        <v>0</v>
      </c>
      <c r="Q37" s="406">
        <v>0</v>
      </c>
      <c r="R37" s="413">
        <f t="shared" si="1"/>
        <v>0</v>
      </c>
      <c r="S37" s="443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443"/>
    </row>
    <row r="38" spans="1:46" ht="15" customHeight="1">
      <c r="A38" s="246">
        <v>33</v>
      </c>
      <c r="B38" s="397" t="s">
        <v>196</v>
      </c>
      <c r="C38" s="406">
        <v>3</v>
      </c>
      <c r="D38" s="406">
        <v>1</v>
      </c>
      <c r="E38" s="406">
        <v>5</v>
      </c>
      <c r="F38" s="406">
        <v>0</v>
      </c>
      <c r="G38" s="406">
        <v>0</v>
      </c>
      <c r="H38" s="413">
        <f t="shared" si="0"/>
        <v>9</v>
      </c>
      <c r="I38" s="157"/>
      <c r="K38" s="246">
        <v>79</v>
      </c>
      <c r="L38" s="397" t="s">
        <v>235</v>
      </c>
      <c r="M38" s="406">
        <v>0</v>
      </c>
      <c r="N38" s="406">
        <v>0</v>
      </c>
      <c r="O38" s="406">
        <v>0</v>
      </c>
      <c r="P38" s="406">
        <v>0</v>
      </c>
      <c r="Q38" s="406">
        <v>0</v>
      </c>
      <c r="R38" s="413">
        <f t="shared" si="1"/>
        <v>0</v>
      </c>
      <c r="S38" s="443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443"/>
    </row>
    <row r="39" spans="1:46" ht="15" customHeight="1">
      <c r="A39" s="246">
        <v>34</v>
      </c>
      <c r="B39" s="397" t="s">
        <v>182</v>
      </c>
      <c r="C39" s="406">
        <v>3</v>
      </c>
      <c r="D39" s="406">
        <v>3</v>
      </c>
      <c r="E39" s="406">
        <v>3</v>
      </c>
      <c r="F39" s="406">
        <v>0</v>
      </c>
      <c r="G39" s="406">
        <v>0</v>
      </c>
      <c r="H39" s="413">
        <f t="shared" si="0"/>
        <v>9</v>
      </c>
      <c r="I39" s="157"/>
      <c r="K39" s="246">
        <v>80</v>
      </c>
      <c r="L39" s="397" t="s">
        <v>238</v>
      </c>
      <c r="M39" s="406">
        <v>0</v>
      </c>
      <c r="N39" s="406">
        <v>0</v>
      </c>
      <c r="O39" s="406">
        <v>0</v>
      </c>
      <c r="P39" s="406">
        <v>0</v>
      </c>
      <c r="Q39" s="406">
        <v>0</v>
      </c>
      <c r="R39" s="413">
        <f t="shared" si="1"/>
        <v>0</v>
      </c>
      <c r="S39" s="443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443"/>
    </row>
    <row r="40" spans="1:46" ht="15" customHeight="1">
      <c r="A40" s="246">
        <v>35</v>
      </c>
      <c r="B40" s="397" t="s">
        <v>218</v>
      </c>
      <c r="C40" s="406">
        <v>3</v>
      </c>
      <c r="D40" s="406">
        <v>0</v>
      </c>
      <c r="E40" s="406">
        <v>6</v>
      </c>
      <c r="F40" s="406">
        <v>0</v>
      </c>
      <c r="G40" s="406">
        <v>0</v>
      </c>
      <c r="H40" s="413">
        <f t="shared" si="0"/>
        <v>9</v>
      </c>
      <c r="I40" s="157"/>
      <c r="K40" s="246">
        <v>81</v>
      </c>
      <c r="L40" s="397" t="s">
        <v>194</v>
      </c>
      <c r="M40" s="406">
        <v>0</v>
      </c>
      <c r="N40" s="406">
        <v>0</v>
      </c>
      <c r="O40" s="406">
        <v>0</v>
      </c>
      <c r="P40" s="406">
        <v>0</v>
      </c>
      <c r="Q40" s="406">
        <v>0</v>
      </c>
      <c r="R40" s="413">
        <f t="shared" si="1"/>
        <v>0</v>
      </c>
      <c r="S40" s="443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443"/>
    </row>
    <row r="41" spans="1:46" ht="15" customHeight="1">
      <c r="A41" s="246">
        <v>36</v>
      </c>
      <c r="B41" s="397" t="s">
        <v>234</v>
      </c>
      <c r="C41" s="406">
        <v>3</v>
      </c>
      <c r="D41" s="406">
        <v>0</v>
      </c>
      <c r="E41" s="406">
        <v>6</v>
      </c>
      <c r="F41" s="406">
        <v>0</v>
      </c>
      <c r="G41" s="406">
        <v>0</v>
      </c>
      <c r="H41" s="413">
        <f t="shared" si="0"/>
        <v>9</v>
      </c>
      <c r="I41" s="158"/>
      <c r="K41" s="197"/>
      <c r="L41" s="253"/>
      <c r="M41" s="417"/>
      <c r="N41" s="417"/>
      <c r="O41" s="417"/>
      <c r="P41" s="417"/>
      <c r="Q41" s="417"/>
      <c r="R41" s="418"/>
      <c r="S41" s="443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443"/>
    </row>
    <row r="42" spans="1:46" ht="15" customHeight="1">
      <c r="A42" s="246">
        <v>37</v>
      </c>
      <c r="B42" s="397" t="s">
        <v>216</v>
      </c>
      <c r="C42" s="406">
        <v>3</v>
      </c>
      <c r="D42" s="406">
        <v>0</v>
      </c>
      <c r="E42" s="406">
        <v>0</v>
      </c>
      <c r="F42" s="406">
        <v>0</v>
      </c>
      <c r="G42" s="406">
        <v>5</v>
      </c>
      <c r="H42" s="413">
        <f t="shared" si="0"/>
        <v>8</v>
      </c>
      <c r="I42" s="158"/>
      <c r="K42" s="197"/>
      <c r="L42" s="253"/>
      <c r="M42" s="417"/>
      <c r="N42" s="417"/>
      <c r="O42" s="417"/>
      <c r="P42" s="417"/>
      <c r="Q42" s="417"/>
      <c r="R42" s="418"/>
      <c r="S42" s="443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443"/>
    </row>
    <row r="43" spans="1:46" ht="15" customHeight="1">
      <c r="A43" s="246">
        <v>38</v>
      </c>
      <c r="B43" s="397" t="s">
        <v>245</v>
      </c>
      <c r="C43" s="406">
        <v>3</v>
      </c>
      <c r="D43" s="406">
        <v>3</v>
      </c>
      <c r="E43" s="406">
        <v>1</v>
      </c>
      <c r="F43" s="406">
        <v>1</v>
      </c>
      <c r="G43" s="406">
        <v>0</v>
      </c>
      <c r="H43" s="413">
        <f t="shared" si="0"/>
        <v>8</v>
      </c>
      <c r="I43" s="158"/>
      <c r="K43" s="197"/>
      <c r="L43" s="253"/>
      <c r="M43" s="417"/>
      <c r="N43" s="417"/>
      <c r="O43" s="417"/>
      <c r="P43" s="417"/>
      <c r="Q43" s="417"/>
      <c r="R43" s="418"/>
      <c r="S43" s="443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443"/>
    </row>
    <row r="44" spans="1:46" ht="15" customHeight="1">
      <c r="A44" s="246">
        <v>39</v>
      </c>
      <c r="B44" s="397" t="s">
        <v>197</v>
      </c>
      <c r="C44" s="407">
        <v>6</v>
      </c>
      <c r="D44" s="407">
        <v>0</v>
      </c>
      <c r="E44" s="407">
        <v>1</v>
      </c>
      <c r="F44" s="407">
        <v>1</v>
      </c>
      <c r="G44" s="407">
        <v>0</v>
      </c>
      <c r="H44" s="414">
        <f t="shared" si="0"/>
        <v>8</v>
      </c>
      <c r="I44" s="158"/>
      <c r="K44" s="197"/>
      <c r="L44" s="253"/>
      <c r="M44" s="417"/>
      <c r="N44" s="417"/>
      <c r="O44" s="417"/>
      <c r="P44" s="417"/>
      <c r="Q44" s="417"/>
      <c r="R44" s="418"/>
      <c r="S44" s="443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443"/>
    </row>
    <row r="45" spans="1:46" ht="15" customHeight="1">
      <c r="A45" s="246">
        <v>40</v>
      </c>
      <c r="B45" s="397" t="s">
        <v>49</v>
      </c>
      <c r="C45" s="406">
        <v>3</v>
      </c>
      <c r="D45" s="406">
        <v>0</v>
      </c>
      <c r="E45" s="406">
        <v>5</v>
      </c>
      <c r="F45" s="406">
        <v>0</v>
      </c>
      <c r="G45" s="406">
        <v>0</v>
      </c>
      <c r="H45" s="413">
        <f t="shared" si="0"/>
        <v>8</v>
      </c>
      <c r="I45" s="158"/>
      <c r="K45" s="197"/>
      <c r="L45" s="253"/>
      <c r="M45" s="417"/>
      <c r="N45" s="417"/>
      <c r="O45" s="417"/>
      <c r="P45" s="417"/>
      <c r="Q45" s="417"/>
      <c r="R45" s="418"/>
      <c r="S45" s="443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443"/>
    </row>
    <row r="46" spans="1:46" ht="15" customHeight="1">
      <c r="A46" s="246">
        <v>41</v>
      </c>
      <c r="B46" s="397" t="s">
        <v>231</v>
      </c>
      <c r="C46" s="406">
        <v>4</v>
      </c>
      <c r="D46" s="406">
        <v>0</v>
      </c>
      <c r="E46" s="406">
        <v>0</v>
      </c>
      <c r="F46" s="406">
        <v>3</v>
      </c>
      <c r="G46" s="406">
        <v>0</v>
      </c>
      <c r="H46" s="413">
        <f t="shared" si="0"/>
        <v>7</v>
      </c>
      <c r="I46" s="158"/>
      <c r="K46" s="197"/>
      <c r="L46" s="253"/>
      <c r="M46" s="417"/>
      <c r="N46" s="417"/>
      <c r="O46" s="417"/>
      <c r="P46" s="417"/>
      <c r="Q46" s="417"/>
      <c r="R46" s="418"/>
      <c r="S46" s="443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443"/>
    </row>
    <row r="47" spans="1:46" ht="15" customHeight="1">
      <c r="A47" s="197">
        <v>42</v>
      </c>
      <c r="B47" s="397" t="s">
        <v>225</v>
      </c>
      <c r="C47" s="406">
        <v>3</v>
      </c>
      <c r="D47" s="406">
        <v>3</v>
      </c>
      <c r="E47" s="406">
        <v>1</v>
      </c>
      <c r="F47" s="406">
        <v>0</v>
      </c>
      <c r="G47" s="406">
        <v>0</v>
      </c>
      <c r="H47" s="413">
        <f t="shared" si="0"/>
        <v>7</v>
      </c>
      <c r="I47" s="158"/>
      <c r="K47" s="197"/>
      <c r="L47" s="253"/>
      <c r="M47" s="417"/>
      <c r="N47" s="417"/>
      <c r="O47" s="417"/>
      <c r="P47" s="417"/>
      <c r="Q47" s="417"/>
      <c r="R47" s="418"/>
      <c r="S47" s="443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443"/>
    </row>
    <row r="48" spans="1:46" ht="15" customHeight="1">
      <c r="A48" s="246">
        <v>43</v>
      </c>
      <c r="B48" s="397" t="s">
        <v>233</v>
      </c>
      <c r="C48" s="406">
        <v>6</v>
      </c>
      <c r="D48" s="406">
        <v>0</v>
      </c>
      <c r="E48" s="406">
        <v>1</v>
      </c>
      <c r="F48" s="406">
        <v>0</v>
      </c>
      <c r="G48" s="406">
        <v>0</v>
      </c>
      <c r="H48" s="413">
        <f t="shared" si="0"/>
        <v>7</v>
      </c>
      <c r="I48" s="158"/>
      <c r="K48" s="197"/>
      <c r="L48" s="253"/>
      <c r="M48" s="417"/>
      <c r="N48" s="417"/>
      <c r="O48" s="417"/>
      <c r="P48" s="417"/>
      <c r="Q48" s="417"/>
      <c r="R48" s="418"/>
      <c r="S48" s="443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443"/>
    </row>
    <row r="49" spans="1:46" ht="15" customHeight="1">
      <c r="A49" s="246">
        <v>44</v>
      </c>
      <c r="B49" s="397" t="s">
        <v>195</v>
      </c>
      <c r="C49" s="406">
        <v>6</v>
      </c>
      <c r="D49" s="406">
        <v>0</v>
      </c>
      <c r="E49" s="406">
        <v>1</v>
      </c>
      <c r="F49" s="406">
        <v>0</v>
      </c>
      <c r="G49" s="406">
        <v>0</v>
      </c>
      <c r="H49" s="413">
        <f t="shared" si="0"/>
        <v>7</v>
      </c>
      <c r="I49" s="158"/>
      <c r="K49" s="197"/>
      <c r="L49" s="253"/>
      <c r="M49" s="417"/>
      <c r="N49" s="417"/>
      <c r="O49" s="417"/>
      <c r="P49" s="417"/>
      <c r="Q49" s="417"/>
      <c r="R49" s="418"/>
      <c r="S49" s="443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443"/>
    </row>
    <row r="50" spans="1:46" ht="15" customHeight="1">
      <c r="A50" s="197">
        <v>45</v>
      </c>
      <c r="B50" s="397" t="s">
        <v>221</v>
      </c>
      <c r="C50" s="406">
        <v>7</v>
      </c>
      <c r="D50" s="406">
        <v>0</v>
      </c>
      <c r="E50" s="406">
        <v>0</v>
      </c>
      <c r="F50" s="406">
        <v>0</v>
      </c>
      <c r="G50" s="406">
        <v>0</v>
      </c>
      <c r="H50" s="413">
        <f t="shared" si="0"/>
        <v>7</v>
      </c>
      <c r="I50" s="158"/>
      <c r="K50" s="197"/>
      <c r="L50" s="253"/>
      <c r="M50" s="417"/>
      <c r="N50" s="417"/>
      <c r="O50" s="417"/>
      <c r="P50" s="417"/>
      <c r="Q50" s="417"/>
      <c r="R50" s="418"/>
      <c r="S50" s="443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443"/>
    </row>
    <row r="51" spans="1:46" ht="15" customHeight="1">
      <c r="A51" s="246">
        <v>46</v>
      </c>
      <c r="B51" s="397" t="s">
        <v>199</v>
      </c>
      <c r="C51" s="406">
        <v>1</v>
      </c>
      <c r="D51" s="406">
        <v>4</v>
      </c>
      <c r="E51" s="406">
        <v>0</v>
      </c>
      <c r="F51" s="406">
        <v>0</v>
      </c>
      <c r="G51" s="406">
        <v>0</v>
      </c>
      <c r="H51" s="413">
        <f t="shared" si="0"/>
        <v>5</v>
      </c>
      <c r="I51" s="158"/>
      <c r="K51" s="197"/>
      <c r="L51" s="253"/>
      <c r="M51" s="253"/>
      <c r="N51" s="253"/>
      <c r="O51" s="253"/>
      <c r="P51" s="253"/>
      <c r="Q51" s="253"/>
      <c r="R51" s="253"/>
      <c r="S51" s="443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443"/>
    </row>
    <row r="52" spans="9:18" ht="15" customHeight="1">
      <c r="I52" s="250"/>
      <c r="J52" s="250"/>
      <c r="K52" s="416"/>
      <c r="L52" s="80"/>
      <c r="M52" s="80"/>
      <c r="N52" s="80"/>
      <c r="O52" s="80"/>
      <c r="P52" s="80"/>
      <c r="Q52" s="80"/>
      <c r="R52" s="80"/>
    </row>
    <row r="53" spans="9:18" ht="15" customHeight="1">
      <c r="I53" s="250"/>
      <c r="J53" s="250"/>
      <c r="K53" s="416"/>
      <c r="L53" s="80"/>
      <c r="M53" s="80"/>
      <c r="N53" s="80"/>
      <c r="O53" s="80"/>
      <c r="P53" s="80"/>
      <c r="Q53" s="80"/>
      <c r="R53" s="80"/>
    </row>
    <row r="54" spans="9:18" ht="15" customHeight="1">
      <c r="I54" s="250"/>
      <c r="K54" s="416"/>
      <c r="L54" s="80"/>
      <c r="M54" s="80"/>
      <c r="N54" s="80"/>
      <c r="O54" s="80"/>
      <c r="P54" s="80"/>
      <c r="Q54" s="80"/>
      <c r="R54" s="80"/>
    </row>
    <row r="55" spans="9:18" ht="15" customHeight="1">
      <c r="I55" s="250"/>
      <c r="K55" s="416"/>
      <c r="L55" s="80"/>
      <c r="M55" s="80"/>
      <c r="N55" s="80"/>
      <c r="O55" s="80"/>
      <c r="P55" s="80"/>
      <c r="Q55" s="80"/>
      <c r="R55" s="80"/>
    </row>
    <row r="56" spans="9:11" ht="15" customHeight="1">
      <c r="I56" s="250"/>
      <c r="K56" s="416"/>
    </row>
    <row r="57" spans="9:11" ht="15" customHeight="1">
      <c r="I57" s="250"/>
      <c r="K57" s="416"/>
    </row>
    <row r="58" spans="9:11" ht="15" customHeight="1">
      <c r="I58" s="250"/>
      <c r="K58" s="416"/>
    </row>
    <row r="59" spans="9:11" ht="15" customHeight="1">
      <c r="I59" s="250"/>
      <c r="K59" s="416"/>
    </row>
    <row r="60" spans="9:11" ht="15" customHeight="1">
      <c r="I60" s="250"/>
      <c r="K60" s="416"/>
    </row>
    <row r="61" spans="9:11" ht="15" customHeight="1">
      <c r="I61" s="250"/>
      <c r="K61" s="416"/>
    </row>
    <row r="62" spans="9:11" ht="15" customHeight="1">
      <c r="I62" s="250"/>
      <c r="K62" s="416"/>
    </row>
    <row r="63" spans="9:11" ht="15" customHeight="1">
      <c r="I63" s="250"/>
      <c r="K63" s="416"/>
    </row>
    <row r="64" spans="9:11" ht="15" customHeight="1">
      <c r="I64" s="250"/>
      <c r="K64" s="416"/>
    </row>
    <row r="65" spans="9:11" ht="15" customHeight="1">
      <c r="I65" s="250"/>
      <c r="K65" s="416"/>
    </row>
    <row r="66" spans="9:11" ht="15" customHeight="1">
      <c r="I66" s="250"/>
      <c r="K66" s="416"/>
    </row>
    <row r="67" spans="9:11" ht="15" customHeight="1">
      <c r="I67" s="250"/>
      <c r="K67" s="416"/>
    </row>
    <row r="68" spans="9:11" ht="15" customHeight="1">
      <c r="I68" s="250"/>
      <c r="K68" s="416"/>
    </row>
    <row r="69" spans="9:11" ht="15" customHeight="1">
      <c r="I69" s="250"/>
      <c r="K69" s="416"/>
    </row>
    <row r="70" spans="9:11" ht="15" customHeight="1">
      <c r="I70" s="250"/>
      <c r="K70" s="416"/>
    </row>
    <row r="71" spans="9:11" ht="15" customHeight="1">
      <c r="I71" s="250"/>
      <c r="K71" s="416"/>
    </row>
    <row r="72" spans="9:11" ht="15" customHeight="1">
      <c r="I72" s="250"/>
      <c r="K72" s="416"/>
    </row>
    <row r="73" spans="9:11" ht="15" customHeight="1">
      <c r="I73" s="250"/>
      <c r="K73" s="416"/>
    </row>
    <row r="74" spans="9:11" ht="15" customHeight="1">
      <c r="I74" s="250"/>
      <c r="K74" s="416"/>
    </row>
    <row r="75" spans="9:11" ht="15" customHeight="1">
      <c r="I75" s="250"/>
      <c r="K75" s="416"/>
    </row>
    <row r="76" spans="9:11" ht="15" customHeight="1">
      <c r="I76" s="250"/>
      <c r="K76" s="416"/>
    </row>
    <row r="77" spans="9:11" ht="15" customHeight="1">
      <c r="I77" s="250"/>
      <c r="K77" s="416"/>
    </row>
    <row r="78" spans="9:11" ht="15" customHeight="1">
      <c r="I78" s="250"/>
      <c r="K78" s="416"/>
    </row>
    <row r="79" spans="9:11" ht="12.75">
      <c r="I79" s="250"/>
      <c r="K79" s="416"/>
    </row>
    <row r="80" spans="9:11" ht="12.75">
      <c r="I80" s="250"/>
      <c r="K80" s="416"/>
    </row>
    <row r="81" spans="9:11" ht="12.75">
      <c r="I81" s="250"/>
      <c r="K81" s="416"/>
    </row>
    <row r="82" spans="9:11" ht="12.75">
      <c r="I82" s="250"/>
      <c r="K82" s="416"/>
    </row>
    <row r="83" spans="9:11" ht="12.75">
      <c r="I83" s="250"/>
      <c r="J83" s="196"/>
      <c r="K83" s="250"/>
    </row>
    <row r="84" spans="9:11" ht="12.75">
      <c r="I84" s="80"/>
      <c r="J84" s="253"/>
      <c r="K84" s="80"/>
    </row>
    <row r="85" spans="9:11" ht="12.75">
      <c r="I85" s="80"/>
      <c r="J85" s="253"/>
      <c r="K85" s="80"/>
    </row>
    <row r="86" spans="9:11" ht="12.75">
      <c r="I86" s="250"/>
      <c r="J86" s="196"/>
      <c r="K86" s="250"/>
    </row>
    <row r="87" spans="1:11" ht="12.75">
      <c r="A87" s="250"/>
      <c r="B87" s="250"/>
      <c r="C87" s="250"/>
      <c r="D87" s="250"/>
      <c r="E87" s="250"/>
      <c r="F87" s="250"/>
      <c r="G87" s="250"/>
      <c r="H87" s="250"/>
      <c r="I87" s="250"/>
      <c r="J87" s="196"/>
      <c r="K87" s="250"/>
    </row>
    <row r="88" spans="1:11" ht="12.75">
      <c r="A88" s="250"/>
      <c r="B88" s="250"/>
      <c r="C88" s="250"/>
      <c r="D88" s="250"/>
      <c r="E88" s="250"/>
      <c r="F88" s="250"/>
      <c r="G88" s="250"/>
      <c r="H88" s="250"/>
      <c r="I88" s="250"/>
      <c r="K88" s="250"/>
    </row>
    <row r="89" spans="1:11" ht="12.75">
      <c r="A89" s="250"/>
      <c r="B89" s="250"/>
      <c r="C89" s="250"/>
      <c r="D89" s="250"/>
      <c r="E89" s="250"/>
      <c r="F89" s="250"/>
      <c r="G89" s="250"/>
      <c r="H89" s="250"/>
      <c r="I89" s="250"/>
      <c r="K89" s="250"/>
    </row>
    <row r="90" spans="1:11" ht="12.75">
      <c r="A90" s="250"/>
      <c r="B90" s="250"/>
      <c r="C90" s="250"/>
      <c r="D90" s="250"/>
      <c r="E90" s="250"/>
      <c r="F90" s="250"/>
      <c r="G90" s="250"/>
      <c r="H90" s="250"/>
      <c r="I90" s="250"/>
      <c r="K90" s="250"/>
    </row>
    <row r="91" spans="1:11" ht="12.75">
      <c r="A91" s="250"/>
      <c r="B91" s="250"/>
      <c r="C91" s="250"/>
      <c r="D91" s="250"/>
      <c r="E91" s="250"/>
      <c r="F91" s="250"/>
      <c r="G91" s="250"/>
      <c r="H91" s="250"/>
      <c r="I91" s="250"/>
      <c r="K91" s="250"/>
    </row>
    <row r="92" spans="1:11" ht="12.75">
      <c r="A92" s="250"/>
      <c r="B92" s="250"/>
      <c r="C92" s="250"/>
      <c r="D92" s="250"/>
      <c r="E92" s="250"/>
      <c r="F92" s="250"/>
      <c r="G92" s="250"/>
      <c r="H92" s="250"/>
      <c r="I92" s="250"/>
      <c r="K92" s="250"/>
    </row>
    <row r="93" spans="1:11" ht="12.75">
      <c r="A93" s="250"/>
      <c r="B93" s="250"/>
      <c r="C93" s="250"/>
      <c r="D93" s="250"/>
      <c r="E93" s="250"/>
      <c r="F93" s="250"/>
      <c r="G93" s="250"/>
      <c r="H93" s="250"/>
      <c r="I93" s="250"/>
      <c r="K93" s="250"/>
    </row>
    <row r="94" ht="12.75">
      <c r="K94" s="250"/>
    </row>
    <row r="95" ht="12.75">
      <c r="K95" s="250"/>
    </row>
    <row r="96" ht="12.75">
      <c r="K96" s="250"/>
    </row>
    <row r="97" ht="12.75">
      <c r="K97" s="250"/>
    </row>
    <row r="98" ht="12.75">
      <c r="K98" s="250"/>
    </row>
    <row r="99" ht="12.75">
      <c r="K99" s="250"/>
    </row>
    <row r="100" ht="12.75">
      <c r="K100" s="250"/>
    </row>
    <row r="101" ht="12.75">
      <c r="K101" s="250"/>
    </row>
    <row r="102" ht="12.75">
      <c r="K102" s="250"/>
    </row>
    <row r="103" ht="12.75">
      <c r="K103" s="250"/>
    </row>
  </sheetData>
  <sheetProtection password="CF25" sheet="1" objects="1" scenarios="1"/>
  <mergeCells count="4">
    <mergeCell ref="B1:R4"/>
    <mergeCell ref="T1:AA3"/>
    <mergeCell ref="AC1:AJ3"/>
    <mergeCell ref="AL1:AS3"/>
  </mergeCells>
  <printOptions/>
  <pageMargins left="0.17" right="0.2" top="0.32" bottom="0.23" header="0.22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BT110"/>
  <sheetViews>
    <sheetView zoomScalePageLayoutView="0" workbookViewId="0" topLeftCell="BC1">
      <selection activeCell="BS1" sqref="BS1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1" width="4.7109375" style="3" customWidth="1"/>
    <col min="12" max="14" width="9.00390625" style="3" customWidth="1"/>
    <col min="15" max="15" width="20.7109375" style="3" customWidth="1"/>
    <col min="16" max="16" width="2.7109375" style="3" customWidth="1"/>
    <col min="17" max="17" width="20.7109375" style="3" customWidth="1"/>
    <col min="18" max="20" width="9.00390625" style="3" customWidth="1"/>
    <col min="21" max="24" width="4.7109375" style="3" customWidth="1"/>
    <col min="25" max="25" width="9.00390625" style="3" customWidth="1"/>
    <col min="26" max="27" width="8.7109375" style="3" customWidth="1"/>
    <col min="28" max="28" width="20.7109375" style="3" customWidth="1"/>
    <col min="29" max="29" width="2.7109375" style="3" customWidth="1"/>
    <col min="30" max="30" width="20.7109375" style="3" customWidth="1"/>
    <col min="31" max="33" width="9.00390625" style="3" customWidth="1"/>
    <col min="34" max="37" width="4.7109375" style="3" customWidth="1"/>
    <col min="38" max="38" width="9.00390625" style="3" customWidth="1"/>
    <col min="39" max="40" width="8.7109375" style="3" customWidth="1"/>
    <col min="41" max="41" width="20.7109375" style="3" customWidth="1"/>
    <col min="42" max="42" width="2.7109375" style="3" customWidth="1"/>
    <col min="43" max="43" width="22.00390625" style="3" customWidth="1"/>
    <col min="44" max="46" width="9.00390625" style="3" customWidth="1"/>
    <col min="47" max="50" width="4.7109375" style="3" customWidth="1"/>
    <col min="51" max="51" width="9.00390625" style="3" customWidth="1"/>
    <col min="52" max="53" width="8.7109375" style="3" customWidth="1"/>
    <col min="54" max="54" width="20.7109375" style="3" customWidth="1"/>
    <col min="55" max="55" width="2.7109375" style="3" customWidth="1"/>
    <col min="56" max="56" width="20.7109375" style="3" customWidth="1"/>
    <col min="57" max="58" width="9.00390625" style="3" customWidth="1"/>
    <col min="59" max="59" width="6.7109375" style="3" customWidth="1"/>
    <col min="60" max="60" width="4.7109375" style="3" customWidth="1"/>
    <col min="61" max="61" width="9.00390625" style="3" customWidth="1"/>
    <col min="62" max="63" width="4.7109375" style="3" customWidth="1"/>
    <col min="64" max="66" width="8.7109375" style="3" customWidth="1"/>
    <col min="67" max="67" width="20.7109375" style="3" customWidth="1"/>
    <col min="68" max="68" width="2.7109375" style="3" customWidth="1"/>
    <col min="69" max="69" width="9.140625" style="3" customWidth="1"/>
    <col min="70" max="70" width="17.8515625" style="3" customWidth="1"/>
    <col min="71" max="71" width="5.7109375" style="3" customWidth="1"/>
    <col min="72" max="16384" width="9.140625" style="3" customWidth="1"/>
  </cols>
  <sheetData>
    <row r="1" spans="1:72" ht="30" customHeight="1" thickBot="1">
      <c r="A1" s="596" t="s">
        <v>5</v>
      </c>
      <c r="B1" s="596"/>
      <c r="C1" s="2"/>
      <c r="D1" s="597" t="s">
        <v>264</v>
      </c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1"/>
      <c r="Q1" s="597" t="s">
        <v>125</v>
      </c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97"/>
      <c r="AC1" s="1"/>
      <c r="AD1" s="663" t="s">
        <v>130</v>
      </c>
      <c r="AE1" s="664"/>
      <c r="AF1" s="664"/>
      <c r="AG1" s="664"/>
      <c r="AH1" s="664"/>
      <c r="AI1" s="664"/>
      <c r="AJ1" s="664"/>
      <c r="AK1" s="664"/>
      <c r="AL1" s="664"/>
      <c r="AM1" s="664"/>
      <c r="AN1" s="664"/>
      <c r="AO1" s="663"/>
      <c r="AP1" s="1"/>
      <c r="AQ1" s="663" t="s">
        <v>131</v>
      </c>
      <c r="AR1" s="664"/>
      <c r="AS1" s="664"/>
      <c r="AT1" s="664"/>
      <c r="AU1" s="664"/>
      <c r="AV1" s="664"/>
      <c r="AW1" s="664"/>
      <c r="AX1" s="664"/>
      <c r="AY1" s="664"/>
      <c r="AZ1" s="664"/>
      <c r="BA1" s="664"/>
      <c r="BB1" s="663"/>
      <c r="BC1" s="1"/>
      <c r="BD1" s="572" t="s">
        <v>132</v>
      </c>
      <c r="BE1" s="573"/>
      <c r="BF1" s="573"/>
      <c r="BG1" s="573"/>
      <c r="BH1" s="573"/>
      <c r="BI1" s="573"/>
      <c r="BJ1" s="573"/>
      <c r="BK1" s="573"/>
      <c r="BL1" s="573"/>
      <c r="BM1" s="573"/>
      <c r="BN1" s="573"/>
      <c r="BO1" s="574"/>
      <c r="BP1" s="1"/>
      <c r="BQ1" s="196"/>
      <c r="BR1" s="196"/>
      <c r="BS1" s="196"/>
      <c r="BT1" s="196"/>
    </row>
    <row r="2" spans="1:72" ht="27" customHeight="1" thickBot="1" thickTop="1">
      <c r="A2" s="5" t="s">
        <v>3</v>
      </c>
      <c r="B2" s="6" t="s">
        <v>0</v>
      </c>
      <c r="C2" s="4"/>
      <c r="D2" s="135" t="s">
        <v>1</v>
      </c>
      <c r="E2" s="136" t="s">
        <v>6</v>
      </c>
      <c r="F2" s="137" t="s">
        <v>7</v>
      </c>
      <c r="G2" s="138" t="s">
        <v>13</v>
      </c>
      <c r="H2" s="590" t="s">
        <v>8</v>
      </c>
      <c r="I2" s="591"/>
      <c r="J2" s="592" t="s">
        <v>4</v>
      </c>
      <c r="K2" s="593"/>
      <c r="L2" s="138" t="s">
        <v>13</v>
      </c>
      <c r="M2" s="139" t="s">
        <v>7</v>
      </c>
      <c r="N2" s="139" t="s">
        <v>10</v>
      </c>
      <c r="O2" s="140" t="s">
        <v>2</v>
      </c>
      <c r="P2" s="9"/>
      <c r="Q2" s="53" t="s">
        <v>1</v>
      </c>
      <c r="R2" s="71" t="s">
        <v>6</v>
      </c>
      <c r="S2" s="72" t="s">
        <v>7</v>
      </c>
      <c r="T2" s="73" t="s">
        <v>13</v>
      </c>
      <c r="U2" s="584" t="s">
        <v>8</v>
      </c>
      <c r="V2" s="585"/>
      <c r="W2" s="588" t="s">
        <v>307</v>
      </c>
      <c r="X2" s="589"/>
      <c r="Y2" s="45" t="s">
        <v>13</v>
      </c>
      <c r="Z2" s="65" t="s">
        <v>7</v>
      </c>
      <c r="AA2" s="60" t="s">
        <v>10</v>
      </c>
      <c r="AB2" s="54" t="s">
        <v>2</v>
      </c>
      <c r="AC2" s="9"/>
      <c r="AD2" s="53" t="s">
        <v>1</v>
      </c>
      <c r="AE2" s="15" t="s">
        <v>6</v>
      </c>
      <c r="AF2" s="18" t="s">
        <v>7</v>
      </c>
      <c r="AG2" s="77" t="s">
        <v>13</v>
      </c>
      <c r="AH2" s="584" t="s">
        <v>8</v>
      </c>
      <c r="AI2" s="585"/>
      <c r="AJ2" s="588" t="s">
        <v>307</v>
      </c>
      <c r="AK2" s="589"/>
      <c r="AL2" s="77" t="s">
        <v>13</v>
      </c>
      <c r="AM2" s="16" t="s">
        <v>7</v>
      </c>
      <c r="AN2" s="17" t="s">
        <v>10</v>
      </c>
      <c r="AO2" s="54" t="s">
        <v>2</v>
      </c>
      <c r="AP2" s="9"/>
      <c r="AQ2" s="53" t="s">
        <v>1</v>
      </c>
      <c r="AR2" s="15" t="s">
        <v>6</v>
      </c>
      <c r="AS2" s="18" t="s">
        <v>7</v>
      </c>
      <c r="AT2" s="77" t="s">
        <v>13</v>
      </c>
      <c r="AU2" s="584" t="s">
        <v>8</v>
      </c>
      <c r="AV2" s="585"/>
      <c r="AW2" s="588" t="s">
        <v>307</v>
      </c>
      <c r="AX2" s="589"/>
      <c r="AY2" s="77" t="s">
        <v>13</v>
      </c>
      <c r="AZ2" s="16" t="s">
        <v>7</v>
      </c>
      <c r="BA2" s="17" t="s">
        <v>10</v>
      </c>
      <c r="BB2" s="54" t="s">
        <v>2</v>
      </c>
      <c r="BC2" s="9"/>
      <c r="BD2" s="117" t="s">
        <v>1</v>
      </c>
      <c r="BE2" s="15" t="s">
        <v>6</v>
      </c>
      <c r="BF2" s="18" t="s">
        <v>7</v>
      </c>
      <c r="BG2" s="580" t="s">
        <v>8</v>
      </c>
      <c r="BH2" s="581"/>
      <c r="BI2" s="77" t="s">
        <v>13</v>
      </c>
      <c r="BJ2" s="588" t="s">
        <v>307</v>
      </c>
      <c r="BK2" s="589"/>
      <c r="BL2" s="77" t="s">
        <v>13</v>
      </c>
      <c r="BM2" s="16" t="s">
        <v>7</v>
      </c>
      <c r="BN2" s="17" t="s">
        <v>10</v>
      </c>
      <c r="BO2" s="119" t="s">
        <v>2</v>
      </c>
      <c r="BP2" s="9"/>
      <c r="BQ2" s="196"/>
      <c r="BR2" s="196"/>
      <c r="BS2" s="196"/>
      <c r="BT2" s="196"/>
    </row>
    <row r="3" spans="1:72" ht="15" customHeight="1" thickBot="1" thickTop="1">
      <c r="A3" s="6">
        <v>1</v>
      </c>
      <c r="B3" s="220" t="s">
        <v>251</v>
      </c>
      <c r="C3" s="4"/>
      <c r="D3" s="116" t="str">
        <f>(B3)</f>
        <v>KOCAELİ</v>
      </c>
      <c r="E3" s="134">
        <f>IF(J3&gt;12,1,0)</f>
        <v>0</v>
      </c>
      <c r="F3" s="134">
        <f aca="true" t="shared" si="0" ref="F3:F10">SUM(J3)</f>
        <v>6</v>
      </c>
      <c r="G3" s="51">
        <f aca="true" t="shared" si="1" ref="G3:G10">SUM(J3-K3)</f>
        <v>-5</v>
      </c>
      <c r="H3" s="124">
        <f aca="true" t="shared" si="2" ref="H3:H10">IF(E3&gt;0,1,0)</f>
        <v>0</v>
      </c>
      <c r="I3" s="52">
        <f aca="true" t="shared" si="3" ref="I3:I10">IF(N3&gt;0,1,0)</f>
        <v>1</v>
      </c>
      <c r="J3" s="25">
        <v>6</v>
      </c>
      <c r="K3" s="27">
        <v>11</v>
      </c>
      <c r="L3" s="46">
        <f aca="true" t="shared" si="4" ref="L3:L10">SUM(K3-J3)</f>
        <v>5</v>
      </c>
      <c r="M3" s="28">
        <f aca="true" t="shared" si="5" ref="M3:M10">SUM(K3)</f>
        <v>11</v>
      </c>
      <c r="N3" s="29">
        <v>1</v>
      </c>
      <c r="O3" s="13" t="str">
        <f>B4</f>
        <v>BURSA MALİYE</v>
      </c>
      <c r="P3" s="7"/>
      <c r="Q3" s="68" t="str">
        <f>D15</f>
        <v>BURSA NİLÜFER</v>
      </c>
      <c r="R3" s="74">
        <v>0</v>
      </c>
      <c r="S3" s="144">
        <f aca="true" t="shared" si="6" ref="S3:S10">(W3)</f>
        <v>4</v>
      </c>
      <c r="T3" s="75">
        <f aca="true" t="shared" si="7" ref="T3:T10">(W3-X3)</f>
        <v>-6</v>
      </c>
      <c r="U3" s="70">
        <f>IF(R3&gt;0,1,0)</f>
        <v>0</v>
      </c>
      <c r="V3" s="37">
        <f>IF(AA3&gt;0,1,0)</f>
        <v>1</v>
      </c>
      <c r="W3" s="67">
        <v>4</v>
      </c>
      <c r="X3" s="66">
        <v>10</v>
      </c>
      <c r="Y3" s="55">
        <f aca="true" t="shared" si="8" ref="Y3:Y10">(X3-W3)</f>
        <v>6</v>
      </c>
      <c r="Z3" s="145">
        <f aca="true" t="shared" si="9" ref="Z3:Z10">(X3)</f>
        <v>10</v>
      </c>
      <c r="AA3" s="62">
        <v>1</v>
      </c>
      <c r="AB3" s="13" t="str">
        <f>D16</f>
        <v>İZMİR KONAK</v>
      </c>
      <c r="AC3" s="146"/>
      <c r="AD3" s="64" t="str">
        <f>Q14</f>
        <v>İZMİR KONAK</v>
      </c>
      <c r="AE3" s="19">
        <v>0</v>
      </c>
      <c r="AF3" s="20">
        <f aca="true" t="shared" si="10" ref="AF3:AF10">(AJ3)</f>
        <v>9</v>
      </c>
      <c r="AG3" s="78">
        <f aca="true" t="shared" si="11" ref="AG3:AG10">SUM(AF3-AM3)</f>
        <v>3</v>
      </c>
      <c r="AH3" s="70">
        <f>IF(AE3&gt;0,1,0)</f>
        <v>0</v>
      </c>
      <c r="AI3" s="37">
        <f>IF(AN3&gt;0,1,0)</f>
        <v>0</v>
      </c>
      <c r="AJ3" s="39">
        <v>9</v>
      </c>
      <c r="AK3" s="40">
        <v>6</v>
      </c>
      <c r="AL3" s="55">
        <f aca="true" t="shared" si="12" ref="AL3:AL10">SUM(AM3-AF3)</f>
        <v>-3</v>
      </c>
      <c r="AM3" s="41">
        <f aca="true" t="shared" si="13" ref="AM3:AM10">(AK3)</f>
        <v>6</v>
      </c>
      <c r="AN3" s="29">
        <v>0</v>
      </c>
      <c r="AO3" s="61" t="str">
        <f>Q15</f>
        <v>KOCAELİ</v>
      </c>
      <c r="AP3" s="146"/>
      <c r="AQ3" s="64" t="str">
        <f>AD14</f>
        <v>İZMİR KONAK</v>
      </c>
      <c r="AR3" s="19">
        <v>1</v>
      </c>
      <c r="AS3" s="105">
        <f aca="true" t="shared" si="14" ref="AS3:AS10">AW3</f>
        <v>9</v>
      </c>
      <c r="AT3" s="106">
        <f aca="true" t="shared" si="15" ref="AT3:AT10">SUM(AS3-AZ3)</f>
        <v>4</v>
      </c>
      <c r="AU3" s="70">
        <f>IF(AR3&gt;0,1,0)</f>
        <v>1</v>
      </c>
      <c r="AV3" s="37">
        <f>IF(BA3&gt;0,1,0)</f>
        <v>0</v>
      </c>
      <c r="AW3" s="96">
        <v>9</v>
      </c>
      <c r="AX3" s="95">
        <v>5</v>
      </c>
      <c r="AY3" s="55">
        <f aca="true" t="shared" si="16" ref="AY3:AY10">SUM(AZ3-AS3)</f>
        <v>-4</v>
      </c>
      <c r="AZ3" s="108">
        <f aca="true" t="shared" si="17" ref="AZ3:AZ10">AX3</f>
        <v>5</v>
      </c>
      <c r="BA3" s="29">
        <v>0</v>
      </c>
      <c r="BB3" s="61" t="str">
        <f>AD15</f>
        <v>BURSA MALİYE</v>
      </c>
      <c r="BC3" s="146"/>
      <c r="BD3" s="116" t="str">
        <f>AQ14</f>
        <v>İZMİR KONAK</v>
      </c>
      <c r="BE3" s="19">
        <v>1</v>
      </c>
      <c r="BF3" s="113">
        <f aca="true" t="shared" si="18" ref="BF3:BF10">BJ3</f>
        <v>9</v>
      </c>
      <c r="BG3" s="70">
        <f>IF(BD3&gt;0,1,0)</f>
        <v>1</v>
      </c>
      <c r="BH3" s="37">
        <f>IF(BM3&gt;0,1,0)</f>
        <v>1</v>
      </c>
      <c r="BI3" s="110">
        <f aca="true" t="shared" si="19" ref="BI3:BI10">SUM(BF3-BM3)</f>
        <v>4</v>
      </c>
      <c r="BJ3" s="120">
        <v>9</v>
      </c>
      <c r="BK3" s="121">
        <v>5</v>
      </c>
      <c r="BL3" s="115">
        <f aca="true" t="shared" si="20" ref="BL3:BL10">SUM(BM3-BF3)</f>
        <v>-4</v>
      </c>
      <c r="BM3" s="114">
        <f aca="true" t="shared" si="21" ref="BM3:BM10">BK3</f>
        <v>5</v>
      </c>
      <c r="BN3" s="29">
        <v>0</v>
      </c>
      <c r="BO3" s="118" t="str">
        <f>AQ15</f>
        <v>KEMER BELEDİYE</v>
      </c>
      <c r="BP3" s="146"/>
      <c r="BQ3" s="196"/>
      <c r="BR3" s="196"/>
      <c r="BS3" s="196"/>
      <c r="BT3" s="196"/>
    </row>
    <row r="4" spans="1:72" ht="15" customHeight="1" thickBot="1" thickTop="1">
      <c r="A4" s="6">
        <v>2</v>
      </c>
      <c r="B4" s="220" t="s">
        <v>249</v>
      </c>
      <c r="C4" s="4"/>
      <c r="D4" s="111" t="str">
        <f>B5</f>
        <v>BURSA NİLÜFER</v>
      </c>
      <c r="E4" s="134">
        <f>IF(J4&gt;12,1,0)</f>
        <v>1</v>
      </c>
      <c r="F4" s="132">
        <f t="shared" si="0"/>
        <v>13</v>
      </c>
      <c r="G4" s="48">
        <f t="shared" si="1"/>
        <v>13</v>
      </c>
      <c r="H4" s="133">
        <f t="shared" si="2"/>
        <v>1</v>
      </c>
      <c r="I4" s="26">
        <f t="shared" si="3"/>
        <v>0</v>
      </c>
      <c r="J4" s="25">
        <v>13</v>
      </c>
      <c r="K4" s="27">
        <v>0</v>
      </c>
      <c r="L4" s="141">
        <f t="shared" si="4"/>
        <v>-13</v>
      </c>
      <c r="M4" s="142">
        <f t="shared" si="5"/>
        <v>0</v>
      </c>
      <c r="N4" s="29">
        <f>IF(K4&gt;12,1,0)</f>
        <v>0</v>
      </c>
      <c r="O4" s="14" t="str">
        <f>B6</f>
        <v>KEMER BELEDİYE</v>
      </c>
      <c r="P4" s="7"/>
      <c r="Q4" s="69" t="str">
        <f>D17</f>
        <v>BURSA MALİYE</v>
      </c>
      <c r="R4" s="56">
        <v>0</v>
      </c>
      <c r="S4" s="147">
        <f t="shared" si="6"/>
        <v>4</v>
      </c>
      <c r="T4" s="76">
        <f t="shared" si="7"/>
        <v>-9</v>
      </c>
      <c r="U4" s="70">
        <f>IF(R4&gt;0,1,0)</f>
        <v>0</v>
      </c>
      <c r="V4" s="37">
        <f>IF(AA4&gt;0,1,0)</f>
        <v>1</v>
      </c>
      <c r="W4" s="50">
        <v>4</v>
      </c>
      <c r="X4" s="49">
        <v>13</v>
      </c>
      <c r="Y4" s="143">
        <f t="shared" si="8"/>
        <v>9</v>
      </c>
      <c r="Z4" s="148">
        <f t="shared" si="9"/>
        <v>13</v>
      </c>
      <c r="AA4" s="63">
        <v>1</v>
      </c>
      <c r="AB4" s="14" t="str">
        <f>D18</f>
        <v>AMASYA</v>
      </c>
      <c r="AC4" s="149"/>
      <c r="AD4" s="12" t="str">
        <f>Q16</f>
        <v>BURSA NİLÜFER</v>
      </c>
      <c r="AE4" s="21">
        <v>1</v>
      </c>
      <c r="AF4" s="22">
        <f t="shared" si="10"/>
        <v>13</v>
      </c>
      <c r="AG4" s="150">
        <f t="shared" si="11"/>
        <v>10</v>
      </c>
      <c r="AH4" s="70">
        <f>IF(AE4&gt;0,1,0)</f>
        <v>1</v>
      </c>
      <c r="AI4" s="37">
        <f>IF(AN4&gt;0,1,0)</f>
        <v>0</v>
      </c>
      <c r="AJ4" s="42">
        <v>13</v>
      </c>
      <c r="AK4" s="154">
        <v>3</v>
      </c>
      <c r="AL4" s="143">
        <f t="shared" si="12"/>
        <v>-10</v>
      </c>
      <c r="AM4" s="44">
        <f t="shared" si="13"/>
        <v>3</v>
      </c>
      <c r="AN4" s="30">
        <v>0</v>
      </c>
      <c r="AO4" s="14" t="str">
        <f>Q17</f>
        <v>AMASYA</v>
      </c>
      <c r="AP4" s="149"/>
      <c r="AQ4" s="12" t="str">
        <f>AD16</f>
        <v>BURSA NİLÜFER</v>
      </c>
      <c r="AR4" s="21">
        <v>1</v>
      </c>
      <c r="AS4" s="105">
        <f t="shared" si="14"/>
        <v>7</v>
      </c>
      <c r="AT4" s="107">
        <f t="shared" si="15"/>
        <v>3</v>
      </c>
      <c r="AU4" s="70">
        <f>IF(AR4&gt;0,1,0)</f>
        <v>1</v>
      </c>
      <c r="AV4" s="37">
        <f>IF(BA4&gt;0,1,0)</f>
        <v>0</v>
      </c>
      <c r="AW4" s="85">
        <v>7</v>
      </c>
      <c r="AX4" s="84">
        <v>4</v>
      </c>
      <c r="AY4" s="143">
        <f t="shared" si="16"/>
        <v>-3</v>
      </c>
      <c r="AZ4" s="108">
        <f t="shared" si="17"/>
        <v>4</v>
      </c>
      <c r="BA4" s="30">
        <v>0</v>
      </c>
      <c r="BB4" s="14" t="str">
        <f>AD17</f>
        <v>KOCAELİ</v>
      </c>
      <c r="BC4" s="149"/>
      <c r="BD4" s="111" t="str">
        <f>AQ16</f>
        <v>BURSA NİLÜFER</v>
      </c>
      <c r="BE4" s="21">
        <v>1</v>
      </c>
      <c r="BF4" s="113">
        <f t="shared" si="18"/>
        <v>9</v>
      </c>
      <c r="BG4" s="70">
        <f>IF(BD4&gt;0,1,0)</f>
        <v>1</v>
      </c>
      <c r="BH4" s="37">
        <f>IF(BM4&gt;0,1,0)</f>
        <v>1</v>
      </c>
      <c r="BI4" s="109">
        <f t="shared" si="19"/>
        <v>1</v>
      </c>
      <c r="BJ4" s="123">
        <v>9</v>
      </c>
      <c r="BK4" s="122">
        <v>8</v>
      </c>
      <c r="BL4" s="152">
        <f t="shared" si="20"/>
        <v>-1</v>
      </c>
      <c r="BM4" s="114">
        <f t="shared" si="21"/>
        <v>8</v>
      </c>
      <c r="BN4" s="30">
        <v>0</v>
      </c>
      <c r="BO4" s="112" t="str">
        <f>AQ17</f>
        <v>BURSA MALİYE</v>
      </c>
      <c r="BP4" s="149"/>
      <c r="BQ4" s="196"/>
      <c r="BR4" s="196"/>
      <c r="BS4" s="196"/>
      <c r="BT4" s="196"/>
    </row>
    <row r="5" spans="1:72" ht="15" customHeight="1" thickTop="1">
      <c r="A5" s="6">
        <v>3</v>
      </c>
      <c r="B5" s="220" t="s">
        <v>256</v>
      </c>
      <c r="C5" s="2"/>
      <c r="D5" s="111" t="str">
        <f>B7</f>
        <v>İZMİR KONAK</v>
      </c>
      <c r="E5" s="134">
        <v>1</v>
      </c>
      <c r="F5" s="132">
        <f t="shared" si="0"/>
        <v>12</v>
      </c>
      <c r="G5" s="48">
        <f t="shared" si="1"/>
        <v>11</v>
      </c>
      <c r="H5" s="133">
        <f t="shared" si="2"/>
        <v>1</v>
      </c>
      <c r="I5" s="26">
        <f t="shared" si="3"/>
        <v>0</v>
      </c>
      <c r="J5" s="25">
        <v>12</v>
      </c>
      <c r="K5" s="27">
        <v>1</v>
      </c>
      <c r="L5" s="141">
        <f t="shared" si="4"/>
        <v>-11</v>
      </c>
      <c r="M5" s="142">
        <f t="shared" si="5"/>
        <v>1</v>
      </c>
      <c r="N5" s="29">
        <f>IF(K5&gt;12,1,0)</f>
        <v>0</v>
      </c>
      <c r="O5" s="14" t="str">
        <f>B8</f>
        <v>AMASYA</v>
      </c>
      <c r="P5" s="7"/>
      <c r="Q5" s="69" t="str">
        <f>D19</f>
        <v>KOCAELİ</v>
      </c>
      <c r="R5" s="56">
        <v>1</v>
      </c>
      <c r="S5" s="147">
        <f t="shared" si="6"/>
        <v>13</v>
      </c>
      <c r="T5" s="76">
        <f t="shared" si="7"/>
        <v>5</v>
      </c>
      <c r="U5" s="70">
        <f>IF(R5&gt;0,1,0)</f>
        <v>1</v>
      </c>
      <c r="V5" s="37">
        <f>IF(AA5&gt;0,1,0)</f>
        <v>0</v>
      </c>
      <c r="W5" s="50">
        <v>13</v>
      </c>
      <c r="X5" s="49">
        <v>8</v>
      </c>
      <c r="Y5" s="143">
        <f t="shared" si="8"/>
        <v>-5</v>
      </c>
      <c r="Z5" s="148">
        <f t="shared" si="9"/>
        <v>8</v>
      </c>
      <c r="AA5" s="63">
        <v>0</v>
      </c>
      <c r="AB5" s="14" t="str">
        <f>D20</f>
        <v>KEMER BELEDİYE</v>
      </c>
      <c r="AC5" s="149"/>
      <c r="AD5" s="12" t="str">
        <f>Q18</f>
        <v>BURSA MALİYE</v>
      </c>
      <c r="AE5" s="21">
        <v>0</v>
      </c>
      <c r="AF5" s="22">
        <f t="shared" si="10"/>
        <v>6</v>
      </c>
      <c r="AG5" s="150">
        <f t="shared" si="11"/>
        <v>-7</v>
      </c>
      <c r="AH5" s="70">
        <f>IF(AE5&gt;0,1,0)</f>
        <v>0</v>
      </c>
      <c r="AI5" s="37">
        <f>IF(AN5&gt;0,1,0)</f>
        <v>1</v>
      </c>
      <c r="AJ5" s="42">
        <v>6</v>
      </c>
      <c r="AK5" s="154">
        <v>13</v>
      </c>
      <c r="AL5" s="143">
        <f t="shared" si="12"/>
        <v>7</v>
      </c>
      <c r="AM5" s="44">
        <f t="shared" si="13"/>
        <v>13</v>
      </c>
      <c r="AN5" s="30">
        <v>1</v>
      </c>
      <c r="AO5" s="14" t="str">
        <f>Q19</f>
        <v>KEMER BELEDİYE</v>
      </c>
      <c r="AP5" s="149"/>
      <c r="AQ5" s="12" t="str">
        <f>AD18</f>
        <v>KEMER BELEDİYE</v>
      </c>
      <c r="AR5" s="21">
        <v>1</v>
      </c>
      <c r="AS5" s="105">
        <f t="shared" si="14"/>
        <v>13</v>
      </c>
      <c r="AT5" s="107">
        <f t="shared" si="15"/>
        <v>13</v>
      </c>
      <c r="AU5" s="70">
        <f>IF(AR5&gt;0,1,0)</f>
        <v>1</v>
      </c>
      <c r="AV5" s="37">
        <f>IF(BA5&gt;0,1,0)</f>
        <v>0</v>
      </c>
      <c r="AW5" s="85">
        <v>13</v>
      </c>
      <c r="AX5" s="84">
        <v>0</v>
      </c>
      <c r="AY5" s="143">
        <f t="shared" si="16"/>
        <v>-13</v>
      </c>
      <c r="AZ5" s="108">
        <f t="shared" si="17"/>
        <v>0</v>
      </c>
      <c r="BA5" s="30">
        <v>0</v>
      </c>
      <c r="BB5" s="14" t="str">
        <f>AD19</f>
        <v>AMASYA</v>
      </c>
      <c r="BC5" s="149"/>
      <c r="BD5" s="111" t="str">
        <f>AQ18</f>
        <v>KOCAELİ</v>
      </c>
      <c r="BE5" s="21">
        <v>1</v>
      </c>
      <c r="BF5" s="113">
        <f t="shared" si="18"/>
        <v>13</v>
      </c>
      <c r="BG5" s="70">
        <f>IF(BD5&gt;0,1,0)</f>
        <v>1</v>
      </c>
      <c r="BH5" s="37">
        <f>IF(BM5&gt;0,1,0)</f>
        <v>0</v>
      </c>
      <c r="BI5" s="109">
        <f t="shared" si="19"/>
        <v>13</v>
      </c>
      <c r="BJ5" s="123">
        <v>13</v>
      </c>
      <c r="BK5" s="122">
        <v>0</v>
      </c>
      <c r="BL5" s="152">
        <f t="shared" si="20"/>
        <v>-13</v>
      </c>
      <c r="BM5" s="114">
        <f t="shared" si="21"/>
        <v>0</v>
      </c>
      <c r="BN5" s="30">
        <v>0</v>
      </c>
      <c r="BO5" s="112" t="str">
        <f>AQ19</f>
        <v>AMASYA</v>
      </c>
      <c r="BP5" s="149"/>
      <c r="BQ5" s="196"/>
      <c r="BR5" s="196"/>
      <c r="BS5" s="196"/>
      <c r="BT5" s="196"/>
    </row>
    <row r="6" spans="1:72" ht="15" customHeight="1">
      <c r="A6" s="6">
        <v>4</v>
      </c>
      <c r="B6" s="220" t="s">
        <v>254</v>
      </c>
      <c r="C6" s="2"/>
      <c r="D6" s="111">
        <f>B9</f>
        <v>0</v>
      </c>
      <c r="E6" s="132"/>
      <c r="F6" s="132">
        <f t="shared" si="0"/>
        <v>0</v>
      </c>
      <c r="G6" s="48">
        <f t="shared" si="1"/>
        <v>0</v>
      </c>
      <c r="H6" s="133">
        <f t="shared" si="2"/>
        <v>0</v>
      </c>
      <c r="I6" s="26">
        <f t="shared" si="3"/>
        <v>0</v>
      </c>
      <c r="J6" s="25"/>
      <c r="K6" s="27"/>
      <c r="L6" s="141">
        <f t="shared" si="4"/>
        <v>0</v>
      </c>
      <c r="M6" s="142">
        <f t="shared" si="5"/>
        <v>0</v>
      </c>
      <c r="N6" s="30"/>
      <c r="O6" s="14">
        <f>B10</f>
        <v>0</v>
      </c>
      <c r="P6" s="7"/>
      <c r="Q6" s="69">
        <f>D21</f>
        <v>0</v>
      </c>
      <c r="R6" s="56"/>
      <c r="S6" s="147">
        <f t="shared" si="6"/>
        <v>0</v>
      </c>
      <c r="T6" s="76">
        <f t="shared" si="7"/>
        <v>0</v>
      </c>
      <c r="U6" s="47">
        <f>IF(R6&gt;1,1,0)</f>
        <v>0</v>
      </c>
      <c r="V6" s="38">
        <f>IF(AA6&gt;1,1,0)</f>
        <v>0</v>
      </c>
      <c r="W6" s="50"/>
      <c r="X6" s="49"/>
      <c r="Y6" s="143">
        <f t="shared" si="8"/>
        <v>0</v>
      </c>
      <c r="Z6" s="148">
        <f t="shared" si="9"/>
        <v>0</v>
      </c>
      <c r="AA6" s="63"/>
      <c r="AB6" s="14">
        <f>D22</f>
        <v>0</v>
      </c>
      <c r="AC6" s="149"/>
      <c r="AD6" s="12">
        <f>Q20</f>
        <v>0</v>
      </c>
      <c r="AE6" s="21"/>
      <c r="AF6" s="22">
        <f t="shared" si="10"/>
        <v>0</v>
      </c>
      <c r="AG6" s="150">
        <f t="shared" si="11"/>
        <v>0</v>
      </c>
      <c r="AH6" s="36">
        <f>IF(AE6&gt;0,1,0)</f>
        <v>0</v>
      </c>
      <c r="AI6" s="38">
        <f>IF(AN6&gt;0,1,0)</f>
        <v>0</v>
      </c>
      <c r="AJ6" s="42"/>
      <c r="AK6" s="154"/>
      <c r="AL6" s="143">
        <f t="shared" si="12"/>
        <v>0</v>
      </c>
      <c r="AM6" s="44">
        <f t="shared" si="13"/>
        <v>0</v>
      </c>
      <c r="AN6" s="30"/>
      <c r="AO6" s="14">
        <f>Q21</f>
        <v>0</v>
      </c>
      <c r="AP6" s="149"/>
      <c r="AQ6" s="12">
        <f>AD20</f>
        <v>0</v>
      </c>
      <c r="AR6" s="21"/>
      <c r="AS6" s="105">
        <f t="shared" si="14"/>
        <v>0</v>
      </c>
      <c r="AT6" s="107">
        <f t="shared" si="15"/>
        <v>0</v>
      </c>
      <c r="AU6" s="99">
        <f>IF(AR6&gt;1,1,0)</f>
        <v>0</v>
      </c>
      <c r="AV6" s="100">
        <f>IF(BA6&gt;1,1,0)</f>
        <v>0</v>
      </c>
      <c r="AW6" s="85"/>
      <c r="AX6" s="84"/>
      <c r="AY6" s="143">
        <f t="shared" si="16"/>
        <v>0</v>
      </c>
      <c r="AZ6" s="108">
        <f t="shared" si="17"/>
        <v>0</v>
      </c>
      <c r="BA6" s="30"/>
      <c r="BB6" s="14">
        <f>AD21</f>
        <v>0</v>
      </c>
      <c r="BC6" s="149"/>
      <c r="BD6" s="111">
        <f>AQ20</f>
        <v>0</v>
      </c>
      <c r="BE6" s="21"/>
      <c r="BF6" s="113">
        <f t="shared" si="18"/>
        <v>0</v>
      </c>
      <c r="BG6" s="36">
        <f>IF(BE6&gt;1,1,0)</f>
        <v>0</v>
      </c>
      <c r="BH6" s="59">
        <f>IF(BN6&gt;1,1,0)</f>
        <v>0</v>
      </c>
      <c r="BI6" s="109">
        <f t="shared" si="19"/>
        <v>0</v>
      </c>
      <c r="BJ6" s="123"/>
      <c r="BK6" s="122"/>
      <c r="BL6" s="152">
        <f t="shared" si="20"/>
        <v>0</v>
      </c>
      <c r="BM6" s="114">
        <f t="shared" si="21"/>
        <v>0</v>
      </c>
      <c r="BN6" s="30"/>
      <c r="BO6" s="112">
        <f>AQ21</f>
        <v>0</v>
      </c>
      <c r="BP6" s="149"/>
      <c r="BQ6" s="196"/>
      <c r="BR6" s="196"/>
      <c r="BS6" s="196"/>
      <c r="BT6" s="196"/>
    </row>
    <row r="7" spans="1:72" ht="15" customHeight="1">
      <c r="A7" s="6">
        <v>5</v>
      </c>
      <c r="B7" s="220" t="s">
        <v>106</v>
      </c>
      <c r="C7" s="2"/>
      <c r="D7" s="111">
        <f>B11</f>
        <v>0</v>
      </c>
      <c r="E7" s="132"/>
      <c r="F7" s="132">
        <f t="shared" si="0"/>
        <v>0</v>
      </c>
      <c r="G7" s="48">
        <f t="shared" si="1"/>
        <v>0</v>
      </c>
      <c r="H7" s="133">
        <f t="shared" si="2"/>
        <v>0</v>
      </c>
      <c r="I7" s="26">
        <f t="shared" si="3"/>
        <v>0</v>
      </c>
      <c r="J7" s="25"/>
      <c r="K7" s="27"/>
      <c r="L7" s="141">
        <f t="shared" si="4"/>
        <v>0</v>
      </c>
      <c r="M7" s="142">
        <f t="shared" si="5"/>
        <v>0</v>
      </c>
      <c r="N7" s="30"/>
      <c r="O7" s="14">
        <f>B12</f>
        <v>0</v>
      </c>
      <c r="P7" s="7"/>
      <c r="Q7" s="69">
        <f>D23</f>
        <v>0</v>
      </c>
      <c r="R7" s="56"/>
      <c r="S7" s="147">
        <f t="shared" si="6"/>
        <v>0</v>
      </c>
      <c r="T7" s="76">
        <f t="shared" si="7"/>
        <v>0</v>
      </c>
      <c r="U7" s="47">
        <f>IF(R7&gt;1,1,0)</f>
        <v>0</v>
      </c>
      <c r="V7" s="38">
        <f>IF(AA7&gt;1,1,0)</f>
        <v>0</v>
      </c>
      <c r="W7" s="50"/>
      <c r="X7" s="49"/>
      <c r="Y7" s="143">
        <f t="shared" si="8"/>
        <v>0</v>
      </c>
      <c r="Z7" s="148">
        <f t="shared" si="9"/>
        <v>0</v>
      </c>
      <c r="AA7" s="63"/>
      <c r="AB7" s="14">
        <f>D24</f>
        <v>0</v>
      </c>
      <c r="AC7" s="149"/>
      <c r="AD7" s="12">
        <f>Q22</f>
        <v>0</v>
      </c>
      <c r="AE7" s="21"/>
      <c r="AF7" s="22">
        <f t="shared" si="10"/>
        <v>0</v>
      </c>
      <c r="AG7" s="150">
        <f t="shared" si="11"/>
        <v>0</v>
      </c>
      <c r="AH7" s="36">
        <f>IF(AE7&gt;0,1,0)</f>
        <v>0</v>
      </c>
      <c r="AI7" s="38">
        <f>IF(AN7&gt;0,1,0)</f>
        <v>0</v>
      </c>
      <c r="AJ7" s="42"/>
      <c r="AK7" s="154"/>
      <c r="AL7" s="143">
        <f t="shared" si="12"/>
        <v>0</v>
      </c>
      <c r="AM7" s="44">
        <f t="shared" si="13"/>
        <v>0</v>
      </c>
      <c r="AN7" s="30"/>
      <c r="AO7" s="14">
        <f>Q23</f>
        <v>0</v>
      </c>
      <c r="AP7" s="149"/>
      <c r="AQ7" s="12">
        <f>AD22</f>
        <v>0</v>
      </c>
      <c r="AR7" s="21"/>
      <c r="AS7" s="105">
        <f t="shared" si="14"/>
        <v>0</v>
      </c>
      <c r="AT7" s="107">
        <f t="shared" si="15"/>
        <v>0</v>
      </c>
      <c r="AU7" s="99">
        <f>IF(AR7&gt;1,1,0)</f>
        <v>0</v>
      </c>
      <c r="AV7" s="100">
        <f>IF(BA7&gt;1,1,0)</f>
        <v>0</v>
      </c>
      <c r="AW7" s="85"/>
      <c r="AX7" s="84"/>
      <c r="AY7" s="143">
        <f t="shared" si="16"/>
        <v>0</v>
      </c>
      <c r="AZ7" s="108">
        <f t="shared" si="17"/>
        <v>0</v>
      </c>
      <c r="BA7" s="30"/>
      <c r="BB7" s="14">
        <f>AD23</f>
        <v>0</v>
      </c>
      <c r="BC7" s="149"/>
      <c r="BD7" s="111">
        <f>AQ22</f>
        <v>0</v>
      </c>
      <c r="BE7" s="21"/>
      <c r="BF7" s="113">
        <f t="shared" si="18"/>
        <v>0</v>
      </c>
      <c r="BG7" s="36">
        <f>IF(BE7&gt;1,1,0)</f>
        <v>0</v>
      </c>
      <c r="BH7" s="59">
        <f>IF(BN7&gt;1,1,0)</f>
        <v>0</v>
      </c>
      <c r="BI7" s="109">
        <f t="shared" si="19"/>
        <v>0</v>
      </c>
      <c r="BJ7" s="123"/>
      <c r="BK7" s="122"/>
      <c r="BL7" s="152">
        <f t="shared" si="20"/>
        <v>0</v>
      </c>
      <c r="BM7" s="114">
        <f t="shared" si="21"/>
        <v>0</v>
      </c>
      <c r="BN7" s="30"/>
      <c r="BO7" s="112">
        <f>AQ23</f>
        <v>0</v>
      </c>
      <c r="BP7" s="149"/>
      <c r="BQ7" s="196"/>
      <c r="BR7" s="196"/>
      <c r="BS7" s="196"/>
      <c r="BT7" s="196"/>
    </row>
    <row r="8" spans="1:72" ht="15" customHeight="1">
      <c r="A8" s="6">
        <v>6</v>
      </c>
      <c r="B8" s="220" t="s">
        <v>265</v>
      </c>
      <c r="C8" s="2"/>
      <c r="D8" s="116">
        <f>B13</f>
        <v>0</v>
      </c>
      <c r="E8" s="132"/>
      <c r="F8" s="132">
        <f t="shared" si="0"/>
        <v>0</v>
      </c>
      <c r="G8" s="48">
        <f t="shared" si="1"/>
        <v>0</v>
      </c>
      <c r="H8" s="133">
        <f t="shared" si="2"/>
        <v>0</v>
      </c>
      <c r="I8" s="26">
        <f t="shared" si="3"/>
        <v>0</v>
      </c>
      <c r="J8" s="25"/>
      <c r="K8" s="27"/>
      <c r="L8" s="141">
        <f t="shared" si="4"/>
        <v>0</v>
      </c>
      <c r="M8" s="142">
        <f t="shared" si="5"/>
        <v>0</v>
      </c>
      <c r="N8" s="30"/>
      <c r="O8" s="14">
        <f>B14</f>
        <v>0</v>
      </c>
      <c r="P8" s="7"/>
      <c r="Q8" s="69">
        <f>D25</f>
        <v>0</v>
      </c>
      <c r="R8" s="56"/>
      <c r="S8" s="147">
        <f t="shared" si="6"/>
        <v>0</v>
      </c>
      <c r="T8" s="76">
        <f t="shared" si="7"/>
        <v>0</v>
      </c>
      <c r="U8" s="47">
        <f>IF(R8&gt;1,1,0)</f>
        <v>0</v>
      </c>
      <c r="V8" s="38">
        <f>IF(AA8&gt;1,1,0)</f>
        <v>0</v>
      </c>
      <c r="W8" s="50"/>
      <c r="X8" s="49"/>
      <c r="Y8" s="143">
        <f t="shared" si="8"/>
        <v>0</v>
      </c>
      <c r="Z8" s="148">
        <f t="shared" si="9"/>
        <v>0</v>
      </c>
      <c r="AA8" s="63"/>
      <c r="AB8" s="14">
        <f>D26</f>
        <v>0</v>
      </c>
      <c r="AC8" s="149"/>
      <c r="AD8" s="12">
        <f>Q24</f>
        <v>0</v>
      </c>
      <c r="AE8" s="21"/>
      <c r="AF8" s="22">
        <f t="shared" si="10"/>
        <v>0</v>
      </c>
      <c r="AG8" s="150">
        <f t="shared" si="11"/>
        <v>0</v>
      </c>
      <c r="AH8" s="36">
        <f>IF(AE8&gt;0,1,0)</f>
        <v>0</v>
      </c>
      <c r="AI8" s="38">
        <f>IF(AN8&gt;0,1,0)</f>
        <v>0</v>
      </c>
      <c r="AJ8" s="42"/>
      <c r="AK8" s="154"/>
      <c r="AL8" s="143">
        <f t="shared" si="12"/>
        <v>0</v>
      </c>
      <c r="AM8" s="44">
        <f t="shared" si="13"/>
        <v>0</v>
      </c>
      <c r="AN8" s="30"/>
      <c r="AO8" s="14">
        <f>Q25</f>
        <v>0</v>
      </c>
      <c r="AP8" s="149"/>
      <c r="AQ8" s="12">
        <f>AD24</f>
        <v>0</v>
      </c>
      <c r="AR8" s="21"/>
      <c r="AS8" s="105">
        <f t="shared" si="14"/>
        <v>0</v>
      </c>
      <c r="AT8" s="107">
        <f t="shared" si="15"/>
        <v>0</v>
      </c>
      <c r="AU8" s="99">
        <f>IF(AR8&gt;1,1,0)</f>
        <v>0</v>
      </c>
      <c r="AV8" s="100">
        <f>IF(BA8&gt;1,1,0)</f>
        <v>0</v>
      </c>
      <c r="AW8" s="85"/>
      <c r="AX8" s="84"/>
      <c r="AY8" s="143">
        <f t="shared" si="16"/>
        <v>0</v>
      </c>
      <c r="AZ8" s="108">
        <f t="shared" si="17"/>
        <v>0</v>
      </c>
      <c r="BA8" s="30"/>
      <c r="BB8" s="14">
        <f>AD25</f>
        <v>0</v>
      </c>
      <c r="BC8" s="149"/>
      <c r="BD8" s="111">
        <f>AQ24</f>
        <v>0</v>
      </c>
      <c r="BE8" s="21"/>
      <c r="BF8" s="113">
        <f t="shared" si="18"/>
        <v>0</v>
      </c>
      <c r="BG8" s="36">
        <f>IF(BE8&gt;1,1,0)</f>
        <v>0</v>
      </c>
      <c r="BH8" s="59">
        <f>IF(BN8&gt;1,1,0)</f>
        <v>0</v>
      </c>
      <c r="BI8" s="109">
        <f t="shared" si="19"/>
        <v>0</v>
      </c>
      <c r="BJ8" s="123"/>
      <c r="BK8" s="122"/>
      <c r="BL8" s="152">
        <f t="shared" si="20"/>
        <v>0</v>
      </c>
      <c r="BM8" s="114">
        <f t="shared" si="21"/>
        <v>0</v>
      </c>
      <c r="BN8" s="30"/>
      <c r="BO8" s="112">
        <f>AQ25</f>
        <v>0</v>
      </c>
      <c r="BP8" s="149"/>
      <c r="BQ8" s="196"/>
      <c r="BR8" s="196"/>
      <c r="BS8" s="196"/>
      <c r="BT8" s="196"/>
    </row>
    <row r="9" spans="1:72" ht="15" customHeight="1">
      <c r="A9" s="223"/>
      <c r="B9" s="351"/>
      <c r="C9" s="2"/>
      <c r="D9" s="111">
        <f>B15</f>
        <v>0</v>
      </c>
      <c r="E9" s="132"/>
      <c r="F9" s="132">
        <f t="shared" si="0"/>
        <v>0</v>
      </c>
      <c r="G9" s="48">
        <f t="shared" si="1"/>
        <v>0</v>
      </c>
      <c r="H9" s="133">
        <f t="shared" si="2"/>
        <v>0</v>
      </c>
      <c r="I9" s="26">
        <f t="shared" si="3"/>
        <v>0</v>
      </c>
      <c r="J9" s="25"/>
      <c r="K9" s="27"/>
      <c r="L9" s="141">
        <f t="shared" si="4"/>
        <v>0</v>
      </c>
      <c r="M9" s="142">
        <f t="shared" si="5"/>
        <v>0</v>
      </c>
      <c r="N9" s="30"/>
      <c r="O9" s="14">
        <f>B16</f>
        <v>0</v>
      </c>
      <c r="P9" s="7"/>
      <c r="Q9" s="69">
        <f>D27</f>
        <v>0</v>
      </c>
      <c r="R9" s="56"/>
      <c r="S9" s="147">
        <f t="shared" si="6"/>
        <v>0</v>
      </c>
      <c r="T9" s="76">
        <f t="shared" si="7"/>
        <v>0</v>
      </c>
      <c r="U9" s="47">
        <f>IF(R9&gt;1,1,0)</f>
        <v>0</v>
      </c>
      <c r="V9" s="38">
        <f>IF(AA9&gt;1,1,0)</f>
        <v>0</v>
      </c>
      <c r="W9" s="50"/>
      <c r="X9" s="49"/>
      <c r="Y9" s="143">
        <f t="shared" si="8"/>
        <v>0</v>
      </c>
      <c r="Z9" s="148">
        <f t="shared" si="9"/>
        <v>0</v>
      </c>
      <c r="AA9" s="63"/>
      <c r="AB9" s="14">
        <f>D28</f>
        <v>0</v>
      </c>
      <c r="AC9" s="149"/>
      <c r="AD9" s="12">
        <f>Q26</f>
        <v>0</v>
      </c>
      <c r="AE9" s="21"/>
      <c r="AF9" s="22">
        <f t="shared" si="10"/>
        <v>0</v>
      </c>
      <c r="AG9" s="150">
        <f t="shared" si="11"/>
        <v>0</v>
      </c>
      <c r="AH9" s="36">
        <f>IF(AE9&gt;0,1,0)</f>
        <v>0</v>
      </c>
      <c r="AI9" s="38">
        <f>IF(AN9&gt;0,1,0)</f>
        <v>0</v>
      </c>
      <c r="AJ9" s="42"/>
      <c r="AK9" s="154"/>
      <c r="AL9" s="143">
        <f t="shared" si="12"/>
        <v>0</v>
      </c>
      <c r="AM9" s="44">
        <f t="shared" si="13"/>
        <v>0</v>
      </c>
      <c r="AN9" s="30"/>
      <c r="AO9" s="14">
        <f>Q27</f>
        <v>0</v>
      </c>
      <c r="AP9" s="149"/>
      <c r="AQ9" s="12">
        <f>AD26</f>
        <v>0</v>
      </c>
      <c r="AR9" s="21"/>
      <c r="AS9" s="105">
        <f t="shared" si="14"/>
        <v>0</v>
      </c>
      <c r="AT9" s="107">
        <f t="shared" si="15"/>
        <v>0</v>
      </c>
      <c r="AU9" s="99">
        <f>IF(AR9&gt;1,1,0)</f>
        <v>0</v>
      </c>
      <c r="AV9" s="100">
        <f>IF(BA9&gt;1,1,0)</f>
        <v>0</v>
      </c>
      <c r="AW9" s="85"/>
      <c r="AX9" s="84"/>
      <c r="AY9" s="143">
        <f t="shared" si="16"/>
        <v>0</v>
      </c>
      <c r="AZ9" s="108">
        <f t="shared" si="17"/>
        <v>0</v>
      </c>
      <c r="BA9" s="30"/>
      <c r="BB9" s="14">
        <f>AD27</f>
        <v>0</v>
      </c>
      <c r="BC9" s="149"/>
      <c r="BD9" s="111">
        <f>AQ26</f>
        <v>0</v>
      </c>
      <c r="BE9" s="21"/>
      <c r="BF9" s="113">
        <f t="shared" si="18"/>
        <v>0</v>
      </c>
      <c r="BG9" s="36">
        <f>IF(BE9&gt;1,1,0)</f>
        <v>0</v>
      </c>
      <c r="BH9" s="59">
        <f>IF(BN9&gt;1,1,0)</f>
        <v>0</v>
      </c>
      <c r="BI9" s="109">
        <f t="shared" si="19"/>
        <v>0</v>
      </c>
      <c r="BJ9" s="123"/>
      <c r="BK9" s="122"/>
      <c r="BL9" s="152">
        <f t="shared" si="20"/>
        <v>0</v>
      </c>
      <c r="BM9" s="114">
        <f t="shared" si="21"/>
        <v>0</v>
      </c>
      <c r="BN9" s="30"/>
      <c r="BO9" s="112">
        <f>AQ27</f>
        <v>0</v>
      </c>
      <c r="BP9" s="149"/>
      <c r="BQ9" s="196"/>
      <c r="BR9" s="196"/>
      <c r="BS9" s="196"/>
      <c r="BT9" s="196"/>
    </row>
    <row r="10" spans="1:72" ht="15" customHeight="1">
      <c r="A10" s="223"/>
      <c r="B10" s="351"/>
      <c r="C10" s="2"/>
      <c r="D10" s="179">
        <f>B17</f>
        <v>0</v>
      </c>
      <c r="E10" s="198"/>
      <c r="F10" s="198">
        <f t="shared" si="0"/>
        <v>0</v>
      </c>
      <c r="G10" s="199">
        <f t="shared" si="1"/>
        <v>0</v>
      </c>
      <c r="H10" s="200">
        <f t="shared" si="2"/>
        <v>0</v>
      </c>
      <c r="I10" s="201">
        <f t="shared" si="3"/>
        <v>0</v>
      </c>
      <c r="J10" s="202"/>
      <c r="K10" s="203"/>
      <c r="L10" s="204">
        <f t="shared" si="4"/>
        <v>0</v>
      </c>
      <c r="M10" s="205">
        <f t="shared" si="5"/>
        <v>0</v>
      </c>
      <c r="N10" s="173"/>
      <c r="O10" s="160">
        <f>B18</f>
        <v>0</v>
      </c>
      <c r="P10" s="7"/>
      <c r="Q10" s="161">
        <f>D29</f>
        <v>0</v>
      </c>
      <c r="R10" s="162"/>
      <c r="S10" s="206">
        <f t="shared" si="6"/>
        <v>0</v>
      </c>
      <c r="T10" s="207">
        <f t="shared" si="7"/>
        <v>0</v>
      </c>
      <c r="U10" s="163">
        <f>IF(R10&gt;1,1,0)</f>
        <v>0</v>
      </c>
      <c r="V10" s="164">
        <f>IF(AA10&gt;1,1,0)</f>
        <v>0</v>
      </c>
      <c r="W10" s="165"/>
      <c r="X10" s="166"/>
      <c r="Y10" s="208">
        <f t="shared" si="8"/>
        <v>0</v>
      </c>
      <c r="Z10" s="209">
        <f t="shared" si="9"/>
        <v>0</v>
      </c>
      <c r="AA10" s="159"/>
      <c r="AB10" s="160">
        <f>D30</f>
        <v>0</v>
      </c>
      <c r="AC10" s="210"/>
      <c r="AD10" s="167">
        <f>Q28</f>
        <v>0</v>
      </c>
      <c r="AE10" s="168"/>
      <c r="AF10" s="169">
        <f t="shared" si="10"/>
        <v>0</v>
      </c>
      <c r="AG10" s="211">
        <f t="shared" si="11"/>
        <v>0</v>
      </c>
      <c r="AH10" s="170">
        <f>IF(AE10&gt;0,1,0)</f>
        <v>0</v>
      </c>
      <c r="AI10" s="164">
        <f>IF(AN10&gt;0,1,0)</f>
        <v>0</v>
      </c>
      <c r="AJ10" s="171"/>
      <c r="AK10" s="212"/>
      <c r="AL10" s="208">
        <f t="shared" si="12"/>
        <v>0</v>
      </c>
      <c r="AM10" s="172">
        <f t="shared" si="13"/>
        <v>0</v>
      </c>
      <c r="AN10" s="173"/>
      <c r="AO10" s="160">
        <f>Q29</f>
        <v>0</v>
      </c>
      <c r="AP10" s="210"/>
      <c r="AQ10" s="167">
        <f>AD28</f>
        <v>0</v>
      </c>
      <c r="AR10" s="168"/>
      <c r="AS10" s="105">
        <f t="shared" si="14"/>
        <v>0</v>
      </c>
      <c r="AT10" s="174">
        <f t="shared" si="15"/>
        <v>0</v>
      </c>
      <c r="AU10" s="175">
        <f>IF(AR10&gt;1,1,0)</f>
        <v>0</v>
      </c>
      <c r="AV10" s="176">
        <f>IF(BA10&gt;1,1,0)</f>
        <v>0</v>
      </c>
      <c r="AW10" s="177"/>
      <c r="AX10" s="178"/>
      <c r="AY10" s="208">
        <f t="shared" si="16"/>
        <v>0</v>
      </c>
      <c r="AZ10" s="108">
        <f t="shared" si="17"/>
        <v>0</v>
      </c>
      <c r="BA10" s="173"/>
      <c r="BB10" s="160">
        <f>AD29</f>
        <v>0</v>
      </c>
      <c r="BC10" s="210"/>
      <c r="BD10" s="111">
        <f>AQ28</f>
        <v>0</v>
      </c>
      <c r="BE10" s="21"/>
      <c r="BF10" s="113">
        <f t="shared" si="18"/>
        <v>0</v>
      </c>
      <c r="BG10" s="36">
        <f>IF(BE10&gt;1,1,0)</f>
        <v>0</v>
      </c>
      <c r="BH10" s="59">
        <f>IF(BN10&gt;1,1,0)</f>
        <v>0</v>
      </c>
      <c r="BI10" s="109">
        <f t="shared" si="19"/>
        <v>0</v>
      </c>
      <c r="BJ10" s="123"/>
      <c r="BK10" s="122"/>
      <c r="BL10" s="152">
        <f t="shared" si="20"/>
        <v>0</v>
      </c>
      <c r="BM10" s="114">
        <f t="shared" si="21"/>
        <v>0</v>
      </c>
      <c r="BN10" s="30"/>
      <c r="BO10" s="112">
        <f>AQ29</f>
        <v>0</v>
      </c>
      <c r="BP10" s="210"/>
      <c r="BQ10" s="196"/>
      <c r="BR10" s="196"/>
      <c r="BS10" s="196"/>
      <c r="BT10" s="196"/>
    </row>
    <row r="11" spans="1:72" ht="15" customHeight="1">
      <c r="A11" s="223"/>
      <c r="B11" s="351"/>
      <c r="C11" s="2"/>
      <c r="D11" s="179">
        <f>B19</f>
        <v>0</v>
      </c>
      <c r="E11" s="198"/>
      <c r="F11" s="198">
        <f>SUM(J11)</f>
        <v>0</v>
      </c>
      <c r="G11" s="199">
        <f>SUM(J11-K11)</f>
        <v>0</v>
      </c>
      <c r="H11" s="200">
        <f>IF(E11&gt;0,1,0)</f>
        <v>0</v>
      </c>
      <c r="I11" s="201">
        <f>IF(N11&gt;0,1,0)</f>
        <v>0</v>
      </c>
      <c r="J11" s="202"/>
      <c r="K11" s="203"/>
      <c r="L11" s="204">
        <f>SUM(K11-J11)</f>
        <v>0</v>
      </c>
      <c r="M11" s="205">
        <f>SUM(K11)</f>
        <v>0</v>
      </c>
      <c r="N11" s="173"/>
      <c r="O11" s="160">
        <f>B20</f>
        <v>0</v>
      </c>
      <c r="P11" s="213"/>
      <c r="Q11" s="579" t="s">
        <v>15</v>
      </c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213"/>
      <c r="AD11" s="579" t="s">
        <v>23</v>
      </c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213"/>
      <c r="AQ11" s="579" t="s">
        <v>24</v>
      </c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312"/>
      <c r="BD11" s="301"/>
      <c r="BE11" s="302"/>
      <c r="BF11" s="492"/>
      <c r="BG11" s="305"/>
      <c r="BH11" s="305"/>
      <c r="BI11" s="493"/>
      <c r="BJ11" s="494"/>
      <c r="BK11" s="494"/>
      <c r="BL11" s="495"/>
      <c r="BM11" s="496"/>
      <c r="BN11" s="310"/>
      <c r="BO11" s="311"/>
      <c r="BP11" s="346"/>
      <c r="BQ11" s="253"/>
      <c r="BR11" s="196"/>
      <c r="BS11" s="196"/>
      <c r="BT11" s="196"/>
    </row>
    <row r="12" spans="1:72" ht="15" customHeight="1">
      <c r="A12" s="223"/>
      <c r="B12" s="351"/>
      <c r="C12" s="2"/>
      <c r="D12" s="579" t="s">
        <v>14</v>
      </c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8"/>
      <c r="Q12" s="582" t="s">
        <v>4</v>
      </c>
      <c r="R12" s="571" t="s">
        <v>124</v>
      </c>
      <c r="S12" s="571" t="s">
        <v>121</v>
      </c>
      <c r="T12" s="571" t="s">
        <v>7</v>
      </c>
      <c r="U12" s="215" t="s">
        <v>11</v>
      </c>
      <c r="V12" s="214"/>
      <c r="W12" s="214"/>
      <c r="X12" s="214"/>
      <c r="Y12" s="214"/>
      <c r="Z12" s="214"/>
      <c r="AA12" s="214"/>
      <c r="AB12" s="214"/>
      <c r="AC12" s="8"/>
      <c r="AD12" s="582" t="s">
        <v>4</v>
      </c>
      <c r="AE12" s="571" t="s">
        <v>124</v>
      </c>
      <c r="AF12" s="571" t="s">
        <v>121</v>
      </c>
      <c r="AG12" s="571" t="s">
        <v>7</v>
      </c>
      <c r="AH12" s="215" t="s">
        <v>11</v>
      </c>
      <c r="AI12" s="214"/>
      <c r="AJ12" s="214"/>
      <c r="AK12" s="214"/>
      <c r="AL12" s="214"/>
      <c r="AM12" s="214"/>
      <c r="AN12" s="214"/>
      <c r="AO12" s="214"/>
      <c r="AP12" s="8"/>
      <c r="AQ12" s="582" t="s">
        <v>4</v>
      </c>
      <c r="AR12" s="571" t="s">
        <v>124</v>
      </c>
      <c r="AS12" s="571" t="s">
        <v>121</v>
      </c>
      <c r="AT12" s="571" t="s">
        <v>7</v>
      </c>
      <c r="AU12" s="215" t="s">
        <v>11</v>
      </c>
      <c r="AV12" s="214"/>
      <c r="AW12" s="214"/>
      <c r="AX12" s="214"/>
      <c r="AY12" s="214"/>
      <c r="AZ12" s="214"/>
      <c r="BA12" s="214"/>
      <c r="BB12" s="214"/>
      <c r="BC12" s="8"/>
      <c r="BD12" s="579" t="s">
        <v>25</v>
      </c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8"/>
      <c r="BQ12" s="289"/>
      <c r="BR12" s="560" t="s">
        <v>8</v>
      </c>
      <c r="BS12" s="560"/>
      <c r="BT12" s="196"/>
    </row>
    <row r="13" spans="1:72" ht="15" customHeight="1">
      <c r="A13" s="223"/>
      <c r="B13" s="351"/>
      <c r="C13" s="2"/>
      <c r="D13" s="582" t="s">
        <v>4</v>
      </c>
      <c r="E13" s="571" t="s">
        <v>124</v>
      </c>
      <c r="F13" s="571" t="s">
        <v>121</v>
      </c>
      <c r="G13" s="571" t="s">
        <v>7</v>
      </c>
      <c r="H13" s="215" t="s">
        <v>11</v>
      </c>
      <c r="I13" s="32" t="s">
        <v>12</v>
      </c>
      <c r="J13" s="33"/>
      <c r="K13" s="33"/>
      <c r="L13" s="33"/>
      <c r="M13" s="33"/>
      <c r="N13" s="33"/>
      <c r="O13" s="34"/>
      <c r="P13" s="10"/>
      <c r="Q13" s="583"/>
      <c r="R13" s="571"/>
      <c r="S13" s="571"/>
      <c r="T13" s="571"/>
      <c r="U13" s="216"/>
      <c r="V13" s="24"/>
      <c r="W13" s="6"/>
      <c r="X13" s="6"/>
      <c r="Y13" s="6"/>
      <c r="Z13" s="6"/>
      <c r="AA13" s="6"/>
      <c r="AB13" s="6"/>
      <c r="AC13" s="10"/>
      <c r="AD13" s="583"/>
      <c r="AE13" s="571"/>
      <c r="AF13" s="571"/>
      <c r="AG13" s="571"/>
      <c r="AH13" s="216"/>
      <c r="AI13" s="24"/>
      <c r="AJ13" s="387"/>
      <c r="AK13" s="387"/>
      <c r="AL13" s="387"/>
      <c r="AM13" s="387"/>
      <c r="AN13" s="387"/>
      <c r="AO13" s="388"/>
      <c r="AP13" s="10"/>
      <c r="AQ13" s="583"/>
      <c r="AR13" s="571"/>
      <c r="AS13" s="571"/>
      <c r="AT13" s="571"/>
      <c r="AU13" s="216"/>
      <c r="AV13" s="24"/>
      <c r="AW13" s="86"/>
      <c r="AX13" s="86"/>
      <c r="AY13" s="86"/>
      <c r="AZ13" s="86"/>
      <c r="BA13" s="86"/>
      <c r="BB13" s="87"/>
      <c r="BC13" s="10"/>
      <c r="BD13" s="6" t="s">
        <v>4</v>
      </c>
      <c r="BE13" s="23" t="s">
        <v>133</v>
      </c>
      <c r="BF13" s="23" t="s">
        <v>134</v>
      </c>
      <c r="BG13" s="24" t="s">
        <v>135</v>
      </c>
      <c r="BH13" s="24" t="s">
        <v>11</v>
      </c>
      <c r="BI13" s="90"/>
      <c r="BJ13" s="86"/>
      <c r="BK13" s="86"/>
      <c r="BL13" s="86"/>
      <c r="BM13" s="86"/>
      <c r="BN13" s="86"/>
      <c r="BO13" s="87"/>
      <c r="BP13" s="10"/>
      <c r="BQ13" s="289"/>
      <c r="BR13" s="220" t="s">
        <v>106</v>
      </c>
      <c r="BS13" s="560"/>
      <c r="BT13" s="196"/>
    </row>
    <row r="14" spans="1:72" ht="15" customHeight="1">
      <c r="A14" s="223"/>
      <c r="B14" s="351"/>
      <c r="C14" s="2"/>
      <c r="D14" s="583"/>
      <c r="E14" s="571"/>
      <c r="F14" s="571"/>
      <c r="G14" s="571"/>
      <c r="H14" s="216"/>
      <c r="I14" s="31"/>
      <c r="J14" s="126"/>
      <c r="K14" s="126"/>
      <c r="L14" s="126"/>
      <c r="M14" s="126"/>
      <c r="N14" s="126"/>
      <c r="O14" s="222"/>
      <c r="P14" s="11"/>
      <c r="Q14" s="220" t="s">
        <v>106</v>
      </c>
      <c r="R14" s="128">
        <v>23</v>
      </c>
      <c r="S14" s="129">
        <v>5</v>
      </c>
      <c r="T14" s="219">
        <f aca="true" t="shared" si="22" ref="T14:T19">SUM(R14-S14)</f>
        <v>18</v>
      </c>
      <c r="U14" s="125">
        <v>2</v>
      </c>
      <c r="V14" s="31"/>
      <c r="W14" s="130"/>
      <c r="X14" s="130"/>
      <c r="Y14" s="130"/>
      <c r="Z14" s="130"/>
      <c r="AA14" s="130"/>
      <c r="AB14" s="131"/>
      <c r="AC14" s="11"/>
      <c r="AD14" s="220" t="s">
        <v>106</v>
      </c>
      <c r="AE14" s="128">
        <v>32</v>
      </c>
      <c r="AF14" s="129">
        <v>11</v>
      </c>
      <c r="AG14" s="219">
        <f aca="true" t="shared" si="23" ref="AG14:AG19">SUM(AE14-AF14)</f>
        <v>21</v>
      </c>
      <c r="AH14" s="125">
        <v>3</v>
      </c>
      <c r="AI14" s="373"/>
      <c r="AJ14" s="88"/>
      <c r="AK14" s="88"/>
      <c r="AL14" s="88"/>
      <c r="AM14" s="88"/>
      <c r="AN14" s="88"/>
      <c r="AO14" s="88"/>
      <c r="AP14" s="11"/>
      <c r="AQ14" s="220" t="s">
        <v>106</v>
      </c>
      <c r="AR14" s="128">
        <v>41</v>
      </c>
      <c r="AS14" s="129">
        <v>16</v>
      </c>
      <c r="AT14" s="219">
        <f aca="true" t="shared" si="24" ref="AT14:AT20">SUM(AR14-AS14)</f>
        <v>25</v>
      </c>
      <c r="AU14" s="125">
        <v>4</v>
      </c>
      <c r="AV14" s="31"/>
      <c r="AW14" s="88"/>
      <c r="AX14" s="88"/>
      <c r="AY14" s="88"/>
      <c r="AZ14" s="88"/>
      <c r="BA14" s="88"/>
      <c r="BB14" s="89"/>
      <c r="BC14" s="11">
        <v>1</v>
      </c>
      <c r="BD14" s="220" t="s">
        <v>106</v>
      </c>
      <c r="BE14" s="128">
        <v>50</v>
      </c>
      <c r="BF14" s="129">
        <v>21</v>
      </c>
      <c r="BG14" s="219">
        <f aca="true" t="shared" si="25" ref="BG14:BG19">SUM(BE14-BF14)</f>
        <v>29</v>
      </c>
      <c r="BH14" s="125">
        <v>5</v>
      </c>
      <c r="BI14" s="559" t="s">
        <v>308</v>
      </c>
      <c r="BJ14" s="88"/>
      <c r="BK14" s="88"/>
      <c r="BL14" s="88"/>
      <c r="BM14" s="88"/>
      <c r="BN14" s="88"/>
      <c r="BO14" s="89"/>
      <c r="BP14" s="11"/>
      <c r="BQ14" s="289"/>
      <c r="BR14" s="220" t="s">
        <v>256</v>
      </c>
      <c r="BS14" s="560"/>
      <c r="BT14" s="196"/>
    </row>
    <row r="15" spans="1:72" ht="15" customHeight="1">
      <c r="A15" s="223"/>
      <c r="B15" s="351"/>
      <c r="C15" s="2"/>
      <c r="D15" s="220" t="s">
        <v>256</v>
      </c>
      <c r="E15" s="128">
        <v>13</v>
      </c>
      <c r="F15" s="129">
        <v>0</v>
      </c>
      <c r="G15" s="219">
        <f aca="true" t="shared" si="26" ref="G15:G20">SUM(E15-F15)</f>
        <v>13</v>
      </c>
      <c r="H15" s="125">
        <v>1</v>
      </c>
      <c r="I15" s="31"/>
      <c r="J15" s="126"/>
      <c r="K15" s="126"/>
      <c r="L15" s="126"/>
      <c r="M15" s="126"/>
      <c r="N15" s="126"/>
      <c r="O15" s="127"/>
      <c r="P15" s="11"/>
      <c r="Q15" s="220" t="s">
        <v>251</v>
      </c>
      <c r="R15" s="128">
        <v>19</v>
      </c>
      <c r="S15" s="129">
        <v>19</v>
      </c>
      <c r="T15" s="219">
        <f t="shared" si="22"/>
        <v>0</v>
      </c>
      <c r="U15" s="125">
        <v>1</v>
      </c>
      <c r="V15" s="31"/>
      <c r="W15" s="380"/>
      <c r="X15" s="380"/>
      <c r="Y15" s="380"/>
      <c r="Z15" s="380"/>
      <c r="AA15" s="380"/>
      <c r="AB15" s="131"/>
      <c r="AC15" s="11"/>
      <c r="AD15" s="220" t="s">
        <v>249</v>
      </c>
      <c r="AE15" s="128">
        <v>21</v>
      </c>
      <c r="AF15" s="129">
        <v>32</v>
      </c>
      <c r="AG15" s="219">
        <f t="shared" si="23"/>
        <v>-11</v>
      </c>
      <c r="AH15" s="125">
        <v>1</v>
      </c>
      <c r="AI15" s="373"/>
      <c r="AJ15" s="88"/>
      <c r="AK15" s="88"/>
      <c r="AL15" s="88"/>
      <c r="AM15" s="88"/>
      <c r="AN15" s="88"/>
      <c r="AO15" s="88"/>
      <c r="AP15" s="11"/>
      <c r="AQ15" s="220" t="s">
        <v>254</v>
      </c>
      <c r="AR15" s="128">
        <v>34</v>
      </c>
      <c r="AS15" s="129">
        <v>21</v>
      </c>
      <c r="AT15" s="219">
        <f t="shared" si="24"/>
        <v>13</v>
      </c>
      <c r="AU15" s="125">
        <v>2</v>
      </c>
      <c r="AV15" s="31"/>
      <c r="AW15" s="88"/>
      <c r="AX15" s="88"/>
      <c r="AY15" s="88"/>
      <c r="AZ15" s="88"/>
      <c r="BA15" s="88"/>
      <c r="BB15" s="89"/>
      <c r="BC15" s="11">
        <v>2</v>
      </c>
      <c r="BD15" s="220" t="s">
        <v>256</v>
      </c>
      <c r="BE15" s="128">
        <v>46</v>
      </c>
      <c r="BF15" s="129">
        <v>25</v>
      </c>
      <c r="BG15" s="219">
        <f t="shared" si="25"/>
        <v>21</v>
      </c>
      <c r="BH15" s="125">
        <v>4</v>
      </c>
      <c r="BI15" s="559" t="s">
        <v>309</v>
      </c>
      <c r="BJ15" s="88"/>
      <c r="BK15" s="88"/>
      <c r="BL15" s="88"/>
      <c r="BM15" s="88"/>
      <c r="BN15" s="88"/>
      <c r="BO15" s="89"/>
      <c r="BP15" s="11"/>
      <c r="BQ15" s="289"/>
      <c r="BR15" s="220" t="s">
        <v>251</v>
      </c>
      <c r="BS15" s="560"/>
      <c r="BT15" s="196"/>
    </row>
    <row r="16" spans="1:72" ht="15" customHeight="1">
      <c r="A16" s="223"/>
      <c r="B16" s="351"/>
      <c r="C16" s="2"/>
      <c r="D16" s="220" t="s">
        <v>106</v>
      </c>
      <c r="E16" s="128">
        <v>13</v>
      </c>
      <c r="F16" s="129">
        <v>1</v>
      </c>
      <c r="G16" s="219">
        <f t="shared" si="26"/>
        <v>12</v>
      </c>
      <c r="H16" s="125">
        <v>1</v>
      </c>
      <c r="I16" s="31"/>
      <c r="J16" s="126"/>
      <c r="K16" s="126"/>
      <c r="L16" s="126"/>
      <c r="M16" s="126"/>
      <c r="N16" s="126"/>
      <c r="O16" s="127"/>
      <c r="P16" s="11"/>
      <c r="Q16" s="220" t="s">
        <v>256</v>
      </c>
      <c r="R16" s="128">
        <v>17</v>
      </c>
      <c r="S16" s="129">
        <v>10</v>
      </c>
      <c r="T16" s="219">
        <f t="shared" si="22"/>
        <v>7</v>
      </c>
      <c r="U16" s="125">
        <v>1</v>
      </c>
      <c r="V16" s="373"/>
      <c r="W16" s="375"/>
      <c r="X16" s="376"/>
      <c r="Y16" s="376"/>
      <c r="Z16" s="376"/>
      <c r="AA16" s="376"/>
      <c r="AB16" s="131"/>
      <c r="AC16" s="11"/>
      <c r="AD16" s="220" t="s">
        <v>256</v>
      </c>
      <c r="AE16" s="128">
        <v>30</v>
      </c>
      <c r="AF16" s="129">
        <v>13</v>
      </c>
      <c r="AG16" s="219">
        <f t="shared" si="23"/>
        <v>17</v>
      </c>
      <c r="AH16" s="125">
        <v>2</v>
      </c>
      <c r="AI16" s="373"/>
      <c r="AJ16" s="383"/>
      <c r="AK16" s="384"/>
      <c r="AL16" s="384"/>
      <c r="AM16" s="384"/>
      <c r="AN16" s="384"/>
      <c r="AO16" s="88"/>
      <c r="AP16" s="11"/>
      <c r="AQ16" s="220" t="s">
        <v>256</v>
      </c>
      <c r="AR16" s="128">
        <v>37</v>
      </c>
      <c r="AS16" s="129">
        <v>17</v>
      </c>
      <c r="AT16" s="219">
        <f t="shared" si="24"/>
        <v>20</v>
      </c>
      <c r="AU16" s="125">
        <v>3</v>
      </c>
      <c r="AV16" s="31"/>
      <c r="AW16" s="381"/>
      <c r="AX16" s="381"/>
      <c r="AY16" s="88"/>
      <c r="AZ16" s="88"/>
      <c r="BA16" s="88"/>
      <c r="BB16" s="89"/>
      <c r="BC16" s="11">
        <v>3</v>
      </c>
      <c r="BD16" s="220" t="s">
        <v>251</v>
      </c>
      <c r="BE16" s="128">
        <v>42</v>
      </c>
      <c r="BF16" s="129">
        <v>35</v>
      </c>
      <c r="BG16" s="219">
        <f t="shared" si="25"/>
        <v>7</v>
      </c>
      <c r="BH16" s="125">
        <v>2</v>
      </c>
      <c r="BI16" s="559" t="s">
        <v>310</v>
      </c>
      <c r="BJ16" s="88"/>
      <c r="BK16" s="88"/>
      <c r="BL16" s="88"/>
      <c r="BM16" s="88"/>
      <c r="BN16" s="88"/>
      <c r="BO16" s="89"/>
      <c r="BP16" s="11"/>
      <c r="BQ16" s="289"/>
      <c r="BR16" s="560"/>
      <c r="BS16" s="560"/>
      <c r="BT16" s="196"/>
    </row>
    <row r="17" spans="1:72" ht="15" customHeight="1">
      <c r="A17" s="223"/>
      <c r="B17" s="351"/>
      <c r="C17" s="2"/>
      <c r="D17" s="220" t="s">
        <v>249</v>
      </c>
      <c r="E17" s="128">
        <v>11</v>
      </c>
      <c r="F17" s="129">
        <v>6</v>
      </c>
      <c r="G17" s="219">
        <f t="shared" si="26"/>
        <v>5</v>
      </c>
      <c r="H17" s="125">
        <v>1</v>
      </c>
      <c r="I17" s="31"/>
      <c r="J17" s="126"/>
      <c r="K17" s="126"/>
      <c r="L17" s="126"/>
      <c r="M17" s="126"/>
      <c r="N17" s="126"/>
      <c r="O17" s="127"/>
      <c r="P17" s="11"/>
      <c r="Q17" s="220" t="s">
        <v>265</v>
      </c>
      <c r="R17" s="128">
        <v>14</v>
      </c>
      <c r="S17" s="129">
        <v>17</v>
      </c>
      <c r="T17" s="219">
        <f t="shared" si="22"/>
        <v>-3</v>
      </c>
      <c r="U17" s="125">
        <v>1</v>
      </c>
      <c r="V17" s="31"/>
      <c r="W17" s="230"/>
      <c r="X17" s="230"/>
      <c r="Y17" s="230"/>
      <c r="Z17" s="230"/>
      <c r="AA17" s="230"/>
      <c r="AB17" s="131"/>
      <c r="AC17" s="11"/>
      <c r="AD17" s="220" t="s">
        <v>251</v>
      </c>
      <c r="AE17" s="128">
        <v>25</v>
      </c>
      <c r="AF17" s="129">
        <v>28</v>
      </c>
      <c r="AG17" s="219">
        <f t="shared" si="23"/>
        <v>-3</v>
      </c>
      <c r="AH17" s="125">
        <v>1</v>
      </c>
      <c r="AI17" s="373"/>
      <c r="AJ17" s="383"/>
      <c r="AK17" s="384"/>
      <c r="AL17" s="384"/>
      <c r="AM17" s="384"/>
      <c r="AN17" s="384"/>
      <c r="AO17" s="88"/>
      <c r="AP17" s="11"/>
      <c r="AQ17" s="220" t="s">
        <v>249</v>
      </c>
      <c r="AR17" s="128">
        <v>26</v>
      </c>
      <c r="AS17" s="129">
        <v>41</v>
      </c>
      <c r="AT17" s="219">
        <f t="shared" si="24"/>
        <v>-15</v>
      </c>
      <c r="AU17" s="125">
        <v>1</v>
      </c>
      <c r="AV17" s="373"/>
      <c r="AW17" s="88"/>
      <c r="AX17" s="383"/>
      <c r="AY17" s="88"/>
      <c r="AZ17" s="88"/>
      <c r="BA17" s="88"/>
      <c r="BB17" s="89"/>
      <c r="BC17" s="11">
        <v>4</v>
      </c>
      <c r="BD17" s="220" t="s">
        <v>254</v>
      </c>
      <c r="BE17" s="128">
        <v>39</v>
      </c>
      <c r="BF17" s="129">
        <v>30</v>
      </c>
      <c r="BG17" s="219">
        <f t="shared" si="25"/>
        <v>9</v>
      </c>
      <c r="BH17" s="125">
        <v>2</v>
      </c>
      <c r="BI17" s="559" t="s">
        <v>311</v>
      </c>
      <c r="BJ17" s="88"/>
      <c r="BK17" s="88"/>
      <c r="BL17" s="88"/>
      <c r="BM17" s="88"/>
      <c r="BN17" s="88"/>
      <c r="BO17" s="89"/>
      <c r="BP17" s="11"/>
      <c r="BQ17" s="289"/>
      <c r="BR17" s="560" t="s">
        <v>390</v>
      </c>
      <c r="BS17" s="560"/>
      <c r="BT17" s="196"/>
    </row>
    <row r="18" spans="1:72" ht="15" customHeight="1">
      <c r="A18" s="223"/>
      <c r="B18" s="351"/>
      <c r="C18" s="2"/>
      <c r="D18" s="220" t="s">
        <v>265</v>
      </c>
      <c r="E18" s="128">
        <v>1</v>
      </c>
      <c r="F18" s="129">
        <v>13</v>
      </c>
      <c r="G18" s="219">
        <f t="shared" si="26"/>
        <v>-12</v>
      </c>
      <c r="H18" s="125">
        <v>0</v>
      </c>
      <c r="I18" s="31"/>
      <c r="J18" s="126"/>
      <c r="K18" s="126"/>
      <c r="L18" s="126"/>
      <c r="M18" s="126"/>
      <c r="N18" s="126"/>
      <c r="O18" s="127"/>
      <c r="P18" s="11"/>
      <c r="Q18" s="220" t="s">
        <v>249</v>
      </c>
      <c r="R18" s="128">
        <v>15</v>
      </c>
      <c r="S18" s="129">
        <v>19</v>
      </c>
      <c r="T18" s="219">
        <f t="shared" si="22"/>
        <v>-4</v>
      </c>
      <c r="U18" s="125">
        <v>1</v>
      </c>
      <c r="V18" s="31"/>
      <c r="W18" s="130"/>
      <c r="X18" s="130"/>
      <c r="Y18" s="130"/>
      <c r="Z18" s="130"/>
      <c r="AA18" s="130"/>
      <c r="AB18" s="131"/>
      <c r="AC18" s="11"/>
      <c r="AD18" s="220" t="s">
        <v>254</v>
      </c>
      <c r="AE18" s="128">
        <v>21</v>
      </c>
      <c r="AF18" s="129">
        <v>21</v>
      </c>
      <c r="AG18" s="219">
        <f t="shared" si="23"/>
        <v>0</v>
      </c>
      <c r="AH18" s="125">
        <v>1</v>
      </c>
      <c r="AI18" s="373"/>
      <c r="AJ18" s="88"/>
      <c r="AK18" s="88"/>
      <c r="AL18" s="88"/>
      <c r="AM18" s="88"/>
      <c r="AN18" s="88"/>
      <c r="AO18" s="88"/>
      <c r="AP18" s="11"/>
      <c r="AQ18" s="220" t="s">
        <v>251</v>
      </c>
      <c r="AR18" s="128">
        <v>29</v>
      </c>
      <c r="AS18" s="129">
        <v>35</v>
      </c>
      <c r="AT18" s="219">
        <f t="shared" si="24"/>
        <v>-6</v>
      </c>
      <c r="AU18" s="125">
        <v>1</v>
      </c>
      <c r="AV18" s="373"/>
      <c r="AW18" s="383"/>
      <c r="AX18" s="88"/>
      <c r="AY18" s="88"/>
      <c r="AZ18" s="88"/>
      <c r="BA18" s="88"/>
      <c r="BB18" s="89"/>
      <c r="BC18" s="11">
        <v>5</v>
      </c>
      <c r="BD18" s="220" t="s">
        <v>249</v>
      </c>
      <c r="BE18" s="128">
        <v>34</v>
      </c>
      <c r="BF18" s="129">
        <v>50</v>
      </c>
      <c r="BG18" s="219">
        <f t="shared" si="25"/>
        <v>-16</v>
      </c>
      <c r="BH18" s="125">
        <v>1</v>
      </c>
      <c r="BI18" s="559" t="s">
        <v>312</v>
      </c>
      <c r="BJ18" s="88"/>
      <c r="BK18" s="88"/>
      <c r="BL18" s="88"/>
      <c r="BM18" s="88"/>
      <c r="BN18" s="88"/>
      <c r="BO18" s="89"/>
      <c r="BP18" s="11"/>
      <c r="BQ18" s="289"/>
      <c r="BR18" s="560" t="s">
        <v>391</v>
      </c>
      <c r="BS18" s="560"/>
      <c r="BT18" s="196"/>
    </row>
    <row r="19" spans="1:72" ht="15" customHeight="1">
      <c r="A19" s="223"/>
      <c r="B19" s="224"/>
      <c r="C19" s="2"/>
      <c r="D19" s="220" t="s">
        <v>251</v>
      </c>
      <c r="E19" s="128">
        <v>6</v>
      </c>
      <c r="F19" s="129">
        <v>11</v>
      </c>
      <c r="G19" s="219">
        <f t="shared" si="26"/>
        <v>-5</v>
      </c>
      <c r="H19" s="125">
        <v>0</v>
      </c>
      <c r="I19" s="31"/>
      <c r="J19" s="126"/>
      <c r="K19" s="126"/>
      <c r="L19" s="126"/>
      <c r="M19" s="126"/>
      <c r="N19" s="126"/>
      <c r="O19" s="127"/>
      <c r="P19" s="11"/>
      <c r="Q19" s="220" t="s">
        <v>254</v>
      </c>
      <c r="R19" s="128">
        <v>8</v>
      </c>
      <c r="S19" s="129">
        <v>26</v>
      </c>
      <c r="T19" s="219">
        <f t="shared" si="22"/>
        <v>-18</v>
      </c>
      <c r="U19" s="125">
        <v>0</v>
      </c>
      <c r="V19" s="31"/>
      <c r="W19" s="130"/>
      <c r="X19" s="130"/>
      <c r="Y19" s="130"/>
      <c r="Z19" s="130"/>
      <c r="AA19" s="130"/>
      <c r="AB19" s="131"/>
      <c r="AC19" s="11"/>
      <c r="AD19" s="220" t="s">
        <v>265</v>
      </c>
      <c r="AE19" s="128">
        <v>17</v>
      </c>
      <c r="AF19" s="129">
        <v>30</v>
      </c>
      <c r="AG19" s="219">
        <f t="shared" si="23"/>
        <v>-13</v>
      </c>
      <c r="AH19" s="125">
        <v>1</v>
      </c>
      <c r="AI19" s="373"/>
      <c r="AJ19" s="88"/>
      <c r="AK19" s="88"/>
      <c r="AL19" s="88"/>
      <c r="AM19" s="88"/>
      <c r="AN19" s="88"/>
      <c r="AO19" s="88"/>
      <c r="AP19" s="11"/>
      <c r="AQ19" s="220" t="s">
        <v>265</v>
      </c>
      <c r="AR19" s="128">
        <v>17</v>
      </c>
      <c r="AS19" s="129">
        <v>43</v>
      </c>
      <c r="AT19" s="219">
        <f t="shared" si="24"/>
        <v>-26</v>
      </c>
      <c r="AU19" s="125">
        <v>1</v>
      </c>
      <c r="AV19" s="373"/>
      <c r="AW19" s="383"/>
      <c r="AX19" s="88"/>
      <c r="AY19" s="88"/>
      <c r="AZ19" s="88"/>
      <c r="BA19" s="88"/>
      <c r="BB19" s="89"/>
      <c r="BC19" s="11">
        <v>6</v>
      </c>
      <c r="BD19" s="220" t="s">
        <v>265</v>
      </c>
      <c r="BE19" s="128">
        <v>17</v>
      </c>
      <c r="BF19" s="129">
        <v>56</v>
      </c>
      <c r="BG19" s="219">
        <f t="shared" si="25"/>
        <v>-39</v>
      </c>
      <c r="BH19" s="125">
        <v>1</v>
      </c>
      <c r="BI19" s="559" t="s">
        <v>313</v>
      </c>
      <c r="BJ19" s="88"/>
      <c r="BK19" s="88"/>
      <c r="BL19" s="88"/>
      <c r="BM19" s="88"/>
      <c r="BN19" s="88"/>
      <c r="BO19" s="89"/>
      <c r="BP19" s="11"/>
      <c r="BQ19" s="253"/>
      <c r="BR19" s="196"/>
      <c r="BS19" s="196"/>
      <c r="BT19" s="196"/>
    </row>
    <row r="20" spans="1:72" ht="15" customHeight="1">
      <c r="A20" s="223"/>
      <c r="B20" s="224"/>
      <c r="C20" s="2"/>
      <c r="D20" s="220" t="s">
        <v>254</v>
      </c>
      <c r="E20" s="128">
        <v>0</v>
      </c>
      <c r="F20" s="129">
        <v>13</v>
      </c>
      <c r="G20" s="219">
        <f t="shared" si="26"/>
        <v>-13</v>
      </c>
      <c r="H20" s="125">
        <v>0</v>
      </c>
      <c r="I20" s="373"/>
      <c r="J20" s="375"/>
      <c r="K20" s="376"/>
      <c r="L20" s="376"/>
      <c r="M20" s="376"/>
      <c r="N20" s="376"/>
      <c r="O20" s="127"/>
      <c r="P20" s="11"/>
      <c r="Q20" s="221"/>
      <c r="R20" s="128"/>
      <c r="S20" s="129"/>
      <c r="T20" s="219">
        <f aca="true" t="shared" si="27" ref="T20:T29">SUM(R20-S20)</f>
        <v>0</v>
      </c>
      <c r="U20" s="125"/>
      <c r="V20" s="31"/>
      <c r="W20" s="130"/>
      <c r="X20" s="130"/>
      <c r="Y20" s="130"/>
      <c r="Z20" s="130"/>
      <c r="AA20" s="130"/>
      <c r="AB20" s="131"/>
      <c r="AC20" s="11"/>
      <c r="AD20" s="221"/>
      <c r="AE20" s="128"/>
      <c r="AF20" s="129"/>
      <c r="AG20" s="219">
        <f aca="true" t="shared" si="28" ref="AG20:AG29">SUM(AE20-AF20)</f>
        <v>0</v>
      </c>
      <c r="AH20" s="125"/>
      <c r="AI20" s="373"/>
      <c r="AJ20" s="383"/>
      <c r="AK20" s="384"/>
      <c r="AL20" s="384"/>
      <c r="AM20" s="384"/>
      <c r="AN20" s="384"/>
      <c r="AO20" s="88"/>
      <c r="AP20" s="11"/>
      <c r="AQ20" s="221"/>
      <c r="AR20" s="128"/>
      <c r="AS20" s="129"/>
      <c r="AT20" s="219">
        <f t="shared" si="24"/>
        <v>0</v>
      </c>
      <c r="AU20" s="125"/>
      <c r="AV20" s="373"/>
      <c r="AW20" s="383"/>
      <c r="AX20" s="88"/>
      <c r="AY20" s="88"/>
      <c r="AZ20" s="88"/>
      <c r="BA20" s="88"/>
      <c r="BB20" s="89"/>
      <c r="BC20" s="11"/>
      <c r="BD20" s="221"/>
      <c r="BE20" s="128"/>
      <c r="BF20" s="129"/>
      <c r="BG20" s="219">
        <f aca="true" t="shared" si="29" ref="BG20:BG29">SUM(BE20-BF20)</f>
        <v>0</v>
      </c>
      <c r="BH20" s="125"/>
      <c r="BI20" s="31"/>
      <c r="BJ20" s="88"/>
      <c r="BK20" s="88"/>
      <c r="BL20" s="88"/>
      <c r="BM20" s="88"/>
      <c r="BN20" s="88"/>
      <c r="BO20" s="89"/>
      <c r="BP20" s="11"/>
      <c r="BQ20" s="253"/>
      <c r="BR20" s="196"/>
      <c r="BS20" s="196"/>
      <c r="BT20" s="196"/>
    </row>
    <row r="21" spans="1:72" ht="15" customHeight="1">
      <c r="A21" s="223"/>
      <c r="B21" s="224"/>
      <c r="C21" s="2"/>
      <c r="D21" s="221"/>
      <c r="E21" s="128"/>
      <c r="F21" s="129"/>
      <c r="G21" s="219">
        <f aca="true" t="shared" si="30" ref="G21:G30">SUM(E21-F21)</f>
        <v>0</v>
      </c>
      <c r="H21" s="125"/>
      <c r="I21" s="31"/>
      <c r="J21" s="374"/>
      <c r="K21" s="374"/>
      <c r="L21" s="374"/>
      <c r="M21" s="374"/>
      <c r="N21" s="374"/>
      <c r="O21" s="127"/>
      <c r="P21" s="11"/>
      <c r="Q21" s="221"/>
      <c r="R21" s="128"/>
      <c r="S21" s="129"/>
      <c r="T21" s="219">
        <f t="shared" si="27"/>
        <v>0</v>
      </c>
      <c r="U21" s="125"/>
      <c r="V21" s="31"/>
      <c r="W21" s="130"/>
      <c r="X21" s="130"/>
      <c r="Y21" s="130"/>
      <c r="Z21" s="130"/>
      <c r="AA21" s="130"/>
      <c r="AB21" s="131"/>
      <c r="AC21" s="11"/>
      <c r="AD21" s="221"/>
      <c r="AE21" s="128"/>
      <c r="AF21" s="129"/>
      <c r="AG21" s="219">
        <f t="shared" si="28"/>
        <v>0</v>
      </c>
      <c r="AH21" s="125"/>
      <c r="AI21" s="373"/>
      <c r="AJ21" s="88"/>
      <c r="AK21" s="88"/>
      <c r="AL21" s="88"/>
      <c r="AM21" s="88"/>
      <c r="AN21" s="88"/>
      <c r="AO21" s="88"/>
      <c r="AP21" s="11"/>
      <c r="AQ21" s="220"/>
      <c r="AR21" s="128"/>
      <c r="AS21" s="129"/>
      <c r="AT21" s="219"/>
      <c r="AU21" s="125"/>
      <c r="AV21" s="373"/>
      <c r="AW21" s="88"/>
      <c r="AX21" s="88"/>
      <c r="AY21" s="88"/>
      <c r="AZ21" s="88"/>
      <c r="BA21" s="88"/>
      <c r="BB21" s="89"/>
      <c r="BC21" s="11"/>
      <c r="BD21" s="221"/>
      <c r="BE21" s="128"/>
      <c r="BF21" s="129"/>
      <c r="BG21" s="219">
        <f t="shared" si="29"/>
        <v>0</v>
      </c>
      <c r="BH21" s="125"/>
      <c r="BI21" s="31"/>
      <c r="BJ21" s="88"/>
      <c r="BK21" s="88"/>
      <c r="BL21" s="88"/>
      <c r="BM21" s="88"/>
      <c r="BN21" s="88"/>
      <c r="BO21" s="89"/>
      <c r="BP21" s="11"/>
      <c r="BQ21" s="253"/>
      <c r="BR21" s="196"/>
      <c r="BS21" s="196"/>
      <c r="BT21" s="196"/>
    </row>
    <row r="22" spans="1:72" ht="15" customHeight="1">
      <c r="A22" s="223"/>
      <c r="B22" s="224"/>
      <c r="C22" s="2"/>
      <c r="D22" s="221"/>
      <c r="E22" s="128"/>
      <c r="F22" s="129"/>
      <c r="G22" s="219">
        <f t="shared" si="30"/>
        <v>0</v>
      </c>
      <c r="H22" s="125"/>
      <c r="I22" s="31"/>
      <c r="J22" s="126"/>
      <c r="K22" s="126"/>
      <c r="L22" s="126"/>
      <c r="M22" s="126"/>
      <c r="N22" s="126"/>
      <c r="O22" s="127"/>
      <c r="P22" s="11"/>
      <c r="Q22" s="221"/>
      <c r="R22" s="128"/>
      <c r="S22" s="129"/>
      <c r="T22" s="219">
        <f t="shared" si="27"/>
        <v>0</v>
      </c>
      <c r="U22" s="125"/>
      <c r="V22" s="31"/>
      <c r="W22" s="130"/>
      <c r="X22" s="130"/>
      <c r="Y22" s="130"/>
      <c r="Z22" s="130"/>
      <c r="AA22" s="130"/>
      <c r="AB22" s="131"/>
      <c r="AC22" s="11"/>
      <c r="AD22" s="221"/>
      <c r="AE22" s="128"/>
      <c r="AF22" s="129"/>
      <c r="AG22" s="219">
        <f t="shared" si="28"/>
        <v>0</v>
      </c>
      <c r="AH22" s="125"/>
      <c r="AI22" s="373"/>
      <c r="AJ22" s="383"/>
      <c r="AK22" s="384"/>
      <c r="AL22" s="384"/>
      <c r="AM22" s="384"/>
      <c r="AN22" s="384"/>
      <c r="AO22" s="88"/>
      <c r="AP22" s="11"/>
      <c r="AQ22" s="220"/>
      <c r="AR22" s="128"/>
      <c r="AS22" s="129"/>
      <c r="AT22" s="219"/>
      <c r="AU22" s="125"/>
      <c r="AV22" s="373"/>
      <c r="AW22" s="88"/>
      <c r="AX22" s="88"/>
      <c r="AY22" s="88"/>
      <c r="AZ22" s="88"/>
      <c r="BA22" s="88"/>
      <c r="BB22" s="89"/>
      <c r="BC22" s="11"/>
      <c r="BD22" s="221"/>
      <c r="BE22" s="128"/>
      <c r="BF22" s="129"/>
      <c r="BG22" s="219">
        <f>SUM(BE22-BF22)</f>
        <v>0</v>
      </c>
      <c r="BH22" s="125"/>
      <c r="BI22" s="31"/>
      <c r="BJ22" s="88"/>
      <c r="BK22" s="88"/>
      <c r="BL22" s="88"/>
      <c r="BM22" s="88"/>
      <c r="BN22" s="88"/>
      <c r="BO22" s="89"/>
      <c r="BP22" s="11"/>
      <c r="BQ22" s="253"/>
      <c r="BR22" s="196"/>
      <c r="BS22" s="196"/>
      <c r="BT22" s="196"/>
    </row>
    <row r="23" spans="1:72" ht="15" customHeight="1">
      <c r="A23" s="223"/>
      <c r="B23" s="224"/>
      <c r="C23" s="2"/>
      <c r="D23" s="221"/>
      <c r="E23" s="128"/>
      <c r="F23" s="129"/>
      <c r="G23" s="219">
        <f t="shared" si="30"/>
        <v>0</v>
      </c>
      <c r="H23" s="125"/>
      <c r="I23" s="31"/>
      <c r="J23" s="126"/>
      <c r="K23" s="126"/>
      <c r="L23" s="126"/>
      <c r="M23" s="126"/>
      <c r="N23" s="126"/>
      <c r="O23" s="127"/>
      <c r="P23" s="11"/>
      <c r="Q23" s="221"/>
      <c r="R23" s="128"/>
      <c r="S23" s="129"/>
      <c r="T23" s="219">
        <f t="shared" si="27"/>
        <v>0</v>
      </c>
      <c r="U23" s="125"/>
      <c r="V23" s="31"/>
      <c r="W23" s="130"/>
      <c r="X23" s="130"/>
      <c r="Y23" s="130"/>
      <c r="Z23" s="130"/>
      <c r="AA23" s="130"/>
      <c r="AB23" s="131"/>
      <c r="AC23" s="11"/>
      <c r="AD23" s="221"/>
      <c r="AE23" s="128"/>
      <c r="AF23" s="129"/>
      <c r="AG23" s="219">
        <f t="shared" si="28"/>
        <v>0</v>
      </c>
      <c r="AH23" s="125"/>
      <c r="AI23" s="373"/>
      <c r="AJ23" s="88"/>
      <c r="AK23" s="88"/>
      <c r="AL23" s="88"/>
      <c r="AM23" s="88"/>
      <c r="AN23" s="88"/>
      <c r="AO23" s="88"/>
      <c r="AP23" s="11"/>
      <c r="AQ23" s="220"/>
      <c r="AR23" s="128"/>
      <c r="AS23" s="129"/>
      <c r="AT23" s="219"/>
      <c r="AU23" s="125"/>
      <c r="AV23" s="373"/>
      <c r="AW23" s="88"/>
      <c r="AX23" s="88"/>
      <c r="AY23" s="88"/>
      <c r="AZ23" s="88"/>
      <c r="BA23" s="88"/>
      <c r="BB23" s="89"/>
      <c r="BC23" s="11"/>
      <c r="BD23" s="221"/>
      <c r="BE23" s="128"/>
      <c r="BF23" s="129"/>
      <c r="BG23" s="219">
        <f t="shared" si="29"/>
        <v>0</v>
      </c>
      <c r="BH23" s="125"/>
      <c r="BI23" s="31"/>
      <c r="BJ23" s="88"/>
      <c r="BK23" s="88"/>
      <c r="BL23" s="88"/>
      <c r="BM23" s="88"/>
      <c r="BN23" s="88"/>
      <c r="BO23" s="89"/>
      <c r="BP23" s="11"/>
      <c r="BQ23" s="253"/>
      <c r="BR23" s="196"/>
      <c r="BS23" s="196"/>
      <c r="BT23" s="196"/>
    </row>
    <row r="24" spans="1:72" ht="15" customHeight="1">
      <c r="A24" s="223"/>
      <c r="B24" s="224"/>
      <c r="C24" s="2"/>
      <c r="D24" s="221"/>
      <c r="E24" s="128"/>
      <c r="F24" s="129"/>
      <c r="G24" s="219">
        <f t="shared" si="30"/>
        <v>0</v>
      </c>
      <c r="H24" s="125"/>
      <c r="I24" s="31"/>
      <c r="J24" s="126"/>
      <c r="K24" s="126"/>
      <c r="L24" s="126"/>
      <c r="M24" s="126"/>
      <c r="N24" s="126"/>
      <c r="O24" s="127"/>
      <c r="P24" s="11"/>
      <c r="Q24" s="221"/>
      <c r="R24" s="128"/>
      <c r="S24" s="129"/>
      <c r="T24" s="219">
        <f t="shared" si="27"/>
        <v>0</v>
      </c>
      <c r="U24" s="125"/>
      <c r="V24" s="31"/>
      <c r="W24" s="130"/>
      <c r="X24" s="130"/>
      <c r="Y24" s="130"/>
      <c r="Z24" s="130"/>
      <c r="AA24" s="130"/>
      <c r="AB24" s="131"/>
      <c r="AC24" s="11"/>
      <c r="AD24" s="221"/>
      <c r="AE24" s="128"/>
      <c r="AF24" s="129"/>
      <c r="AG24" s="219">
        <f t="shared" si="28"/>
        <v>0</v>
      </c>
      <c r="AH24" s="125"/>
      <c r="AI24" s="373"/>
      <c r="AJ24" s="88"/>
      <c r="AK24" s="88"/>
      <c r="AL24" s="88"/>
      <c r="AM24" s="88"/>
      <c r="AN24" s="88"/>
      <c r="AO24" s="88"/>
      <c r="AP24" s="11"/>
      <c r="AQ24" s="221"/>
      <c r="AR24" s="128"/>
      <c r="AS24" s="129"/>
      <c r="AT24" s="219">
        <f aca="true" t="shared" si="31" ref="AT24:AT29">SUM(AR24-AS24)</f>
        <v>0</v>
      </c>
      <c r="AU24" s="125"/>
      <c r="AV24" s="373"/>
      <c r="AW24" s="88"/>
      <c r="AX24" s="88"/>
      <c r="AY24" s="88"/>
      <c r="AZ24" s="88"/>
      <c r="BA24" s="88"/>
      <c r="BB24" s="89"/>
      <c r="BC24" s="11"/>
      <c r="BD24" s="221"/>
      <c r="BE24" s="128"/>
      <c r="BF24" s="129"/>
      <c r="BG24" s="219">
        <f t="shared" si="29"/>
        <v>0</v>
      </c>
      <c r="BH24" s="125"/>
      <c r="BI24" s="31"/>
      <c r="BJ24" s="88"/>
      <c r="BK24" s="88"/>
      <c r="BL24" s="88"/>
      <c r="BM24" s="88"/>
      <c r="BN24" s="88"/>
      <c r="BO24" s="89"/>
      <c r="BP24" s="11"/>
      <c r="BQ24" s="253"/>
      <c r="BR24" s="196"/>
      <c r="BS24" s="196"/>
      <c r="BT24" s="196"/>
    </row>
    <row r="25" spans="1:72" ht="15" customHeight="1">
      <c r="A25" s="223"/>
      <c r="B25" s="224"/>
      <c r="C25" s="2"/>
      <c r="D25" s="221"/>
      <c r="E25" s="128"/>
      <c r="F25" s="129"/>
      <c r="G25" s="219">
        <f t="shared" si="30"/>
        <v>0</v>
      </c>
      <c r="H25" s="125"/>
      <c r="I25" s="31"/>
      <c r="J25" s="126"/>
      <c r="K25" s="126"/>
      <c r="L25" s="126"/>
      <c r="M25" s="126"/>
      <c r="N25" s="126"/>
      <c r="O25" s="127"/>
      <c r="P25" s="11"/>
      <c r="Q25" s="221"/>
      <c r="R25" s="128"/>
      <c r="S25" s="129"/>
      <c r="T25" s="219">
        <f t="shared" si="27"/>
        <v>0</v>
      </c>
      <c r="U25" s="125"/>
      <c r="V25" s="31"/>
      <c r="W25" s="130"/>
      <c r="X25" s="130"/>
      <c r="Y25" s="130"/>
      <c r="Z25" s="130"/>
      <c r="AA25" s="130"/>
      <c r="AB25" s="131"/>
      <c r="AC25" s="11"/>
      <c r="AD25" s="221"/>
      <c r="AE25" s="128"/>
      <c r="AF25" s="129"/>
      <c r="AG25" s="219">
        <f t="shared" si="28"/>
        <v>0</v>
      </c>
      <c r="AH25" s="125"/>
      <c r="AI25" s="31"/>
      <c r="AJ25" s="382"/>
      <c r="AK25" s="382"/>
      <c r="AL25" s="382"/>
      <c r="AM25" s="382"/>
      <c r="AN25" s="382"/>
      <c r="AO25" s="389"/>
      <c r="AP25" s="11"/>
      <c r="AQ25" s="221"/>
      <c r="AR25" s="128"/>
      <c r="AS25" s="129"/>
      <c r="AT25" s="219">
        <f t="shared" si="31"/>
        <v>0</v>
      </c>
      <c r="AU25" s="125"/>
      <c r="AV25" s="373"/>
      <c r="AW25" s="383"/>
      <c r="AX25" s="88"/>
      <c r="AY25" s="88"/>
      <c r="AZ25" s="88"/>
      <c r="BA25" s="88"/>
      <c r="BB25" s="89"/>
      <c r="BC25" s="11"/>
      <c r="BD25" s="221"/>
      <c r="BE25" s="128"/>
      <c r="BF25" s="129"/>
      <c r="BG25" s="219">
        <f t="shared" si="29"/>
        <v>0</v>
      </c>
      <c r="BH25" s="125"/>
      <c r="BI25" s="31"/>
      <c r="BJ25" s="88"/>
      <c r="BK25" s="88"/>
      <c r="BL25" s="88"/>
      <c r="BM25" s="88"/>
      <c r="BN25" s="88"/>
      <c r="BO25" s="89"/>
      <c r="BP25" s="11"/>
      <c r="BQ25" s="253"/>
      <c r="BR25" s="196"/>
      <c r="BS25" s="196"/>
      <c r="BT25" s="196"/>
    </row>
    <row r="26" spans="1:72" ht="15" customHeight="1">
      <c r="A26" s="223"/>
      <c r="B26" s="224"/>
      <c r="C26" s="2"/>
      <c r="D26" s="221"/>
      <c r="E26" s="128"/>
      <c r="F26" s="129"/>
      <c r="G26" s="219">
        <f t="shared" si="30"/>
        <v>0</v>
      </c>
      <c r="H26" s="125"/>
      <c r="I26" s="31"/>
      <c r="J26" s="126"/>
      <c r="K26" s="126"/>
      <c r="L26" s="126"/>
      <c r="M26" s="126"/>
      <c r="N26" s="126"/>
      <c r="O26" s="127"/>
      <c r="P26" s="11"/>
      <c r="Q26" s="221"/>
      <c r="R26" s="128"/>
      <c r="S26" s="129"/>
      <c r="T26" s="219">
        <f t="shared" si="27"/>
        <v>0</v>
      </c>
      <c r="U26" s="125"/>
      <c r="V26" s="31"/>
      <c r="W26" s="130"/>
      <c r="X26" s="130"/>
      <c r="Y26" s="130"/>
      <c r="Z26" s="130"/>
      <c r="AA26" s="130"/>
      <c r="AB26" s="131"/>
      <c r="AC26" s="11"/>
      <c r="AD26" s="221"/>
      <c r="AE26" s="128"/>
      <c r="AF26" s="129"/>
      <c r="AG26" s="219">
        <f t="shared" si="28"/>
        <v>0</v>
      </c>
      <c r="AH26" s="125"/>
      <c r="AI26" s="31"/>
      <c r="AJ26" s="88"/>
      <c r="AK26" s="88"/>
      <c r="AL26" s="88"/>
      <c r="AM26" s="88"/>
      <c r="AN26" s="88"/>
      <c r="AO26" s="89"/>
      <c r="AP26" s="11"/>
      <c r="AQ26" s="221"/>
      <c r="AR26" s="128"/>
      <c r="AS26" s="129"/>
      <c r="AT26" s="219">
        <f t="shared" si="31"/>
        <v>0</v>
      </c>
      <c r="AU26" s="125"/>
      <c r="AV26" s="373"/>
      <c r="AW26" s="383"/>
      <c r="AX26" s="88"/>
      <c r="AY26" s="88"/>
      <c r="AZ26" s="88"/>
      <c r="BA26" s="88"/>
      <c r="BB26" s="89"/>
      <c r="BC26" s="11"/>
      <c r="BD26" s="221"/>
      <c r="BE26" s="128"/>
      <c r="BF26" s="129"/>
      <c r="BG26" s="219">
        <f t="shared" si="29"/>
        <v>0</v>
      </c>
      <c r="BH26" s="125"/>
      <c r="BI26" s="31"/>
      <c r="BJ26" s="88"/>
      <c r="BK26" s="88"/>
      <c r="BL26" s="88"/>
      <c r="BM26" s="88"/>
      <c r="BN26" s="88"/>
      <c r="BO26" s="89"/>
      <c r="BP26" s="11"/>
      <c r="BQ26" s="253"/>
      <c r="BR26" s="196"/>
      <c r="BS26" s="196"/>
      <c r="BT26" s="196"/>
    </row>
    <row r="27" spans="1:72" ht="15" customHeight="1">
      <c r="A27" s="223"/>
      <c r="B27" s="224"/>
      <c r="C27" s="2"/>
      <c r="D27" s="221"/>
      <c r="E27" s="128"/>
      <c r="F27" s="129"/>
      <c r="G27" s="219">
        <f t="shared" si="30"/>
        <v>0</v>
      </c>
      <c r="H27" s="125"/>
      <c r="I27" s="31"/>
      <c r="J27" s="126"/>
      <c r="K27" s="126"/>
      <c r="L27" s="126"/>
      <c r="M27" s="126"/>
      <c r="N27" s="126"/>
      <c r="O27" s="127"/>
      <c r="P27" s="11"/>
      <c r="Q27" s="221"/>
      <c r="R27" s="128"/>
      <c r="S27" s="129"/>
      <c r="T27" s="219">
        <f t="shared" si="27"/>
        <v>0</v>
      </c>
      <c r="U27" s="125"/>
      <c r="V27" s="31"/>
      <c r="W27" s="130"/>
      <c r="X27" s="130"/>
      <c r="Y27" s="130"/>
      <c r="Z27" s="130"/>
      <c r="AA27" s="130"/>
      <c r="AB27" s="131"/>
      <c r="AC27" s="11"/>
      <c r="AD27" s="221"/>
      <c r="AE27" s="128"/>
      <c r="AF27" s="129"/>
      <c r="AG27" s="219">
        <f t="shared" si="28"/>
        <v>0</v>
      </c>
      <c r="AH27" s="125"/>
      <c r="AI27" s="31"/>
      <c r="AJ27" s="88"/>
      <c r="AK27" s="88"/>
      <c r="AL27" s="88"/>
      <c r="AM27" s="88"/>
      <c r="AN27" s="88"/>
      <c r="AO27" s="89"/>
      <c r="AP27" s="11"/>
      <c r="AQ27" s="221"/>
      <c r="AR27" s="128"/>
      <c r="AS27" s="129"/>
      <c r="AT27" s="219">
        <f t="shared" si="31"/>
        <v>0</v>
      </c>
      <c r="AU27" s="125"/>
      <c r="AV27" s="31"/>
      <c r="AW27" s="382"/>
      <c r="AX27" s="382"/>
      <c r="AY27" s="88"/>
      <c r="AZ27" s="88"/>
      <c r="BA27" s="88"/>
      <c r="BB27" s="89"/>
      <c r="BC27" s="11"/>
      <c r="BD27" s="221"/>
      <c r="BE27" s="128"/>
      <c r="BF27" s="129"/>
      <c r="BG27" s="219">
        <f t="shared" si="29"/>
        <v>0</v>
      </c>
      <c r="BH27" s="125"/>
      <c r="BI27" s="31"/>
      <c r="BJ27" s="88"/>
      <c r="BK27" s="88"/>
      <c r="BL27" s="88"/>
      <c r="BM27" s="88"/>
      <c r="BN27" s="88"/>
      <c r="BO27" s="89"/>
      <c r="BP27" s="11"/>
      <c r="BQ27" s="253"/>
      <c r="BR27" s="196"/>
      <c r="BS27" s="196"/>
      <c r="BT27" s="196"/>
    </row>
    <row r="28" spans="1:72" ht="15" customHeight="1">
      <c r="A28" s="223"/>
      <c r="B28" s="224"/>
      <c r="C28" s="2"/>
      <c r="D28" s="221"/>
      <c r="E28" s="128"/>
      <c r="F28" s="129"/>
      <c r="G28" s="219">
        <f t="shared" si="30"/>
        <v>0</v>
      </c>
      <c r="H28" s="125"/>
      <c r="I28" s="31"/>
      <c r="J28" s="126"/>
      <c r="K28" s="126"/>
      <c r="L28" s="126"/>
      <c r="M28" s="126"/>
      <c r="N28" s="126"/>
      <c r="O28" s="127"/>
      <c r="P28" s="11"/>
      <c r="Q28" s="221"/>
      <c r="R28" s="128"/>
      <c r="S28" s="129"/>
      <c r="T28" s="219">
        <f t="shared" si="27"/>
        <v>0</v>
      </c>
      <c r="U28" s="125"/>
      <c r="V28" s="31"/>
      <c r="W28" s="130"/>
      <c r="X28" s="130"/>
      <c r="Y28" s="130"/>
      <c r="Z28" s="130"/>
      <c r="AA28" s="130"/>
      <c r="AB28" s="131"/>
      <c r="AC28" s="11"/>
      <c r="AD28" s="221"/>
      <c r="AE28" s="128"/>
      <c r="AF28" s="129"/>
      <c r="AG28" s="219">
        <f t="shared" si="28"/>
        <v>0</v>
      </c>
      <c r="AH28" s="125"/>
      <c r="AI28" s="31"/>
      <c r="AJ28" s="88"/>
      <c r="AK28" s="88"/>
      <c r="AL28" s="88"/>
      <c r="AM28" s="88"/>
      <c r="AN28" s="88"/>
      <c r="AO28" s="89"/>
      <c r="AP28" s="11"/>
      <c r="AQ28" s="221"/>
      <c r="AR28" s="128"/>
      <c r="AS28" s="129"/>
      <c r="AT28" s="219">
        <f t="shared" si="31"/>
        <v>0</v>
      </c>
      <c r="AU28" s="125"/>
      <c r="AV28" s="31"/>
      <c r="AW28" s="88"/>
      <c r="AX28" s="88"/>
      <c r="AY28" s="88"/>
      <c r="AZ28" s="88"/>
      <c r="BA28" s="88"/>
      <c r="BB28" s="89"/>
      <c r="BC28" s="11"/>
      <c r="BD28" s="221"/>
      <c r="BE28" s="128"/>
      <c r="BF28" s="129"/>
      <c r="BG28" s="219">
        <f t="shared" si="29"/>
        <v>0</v>
      </c>
      <c r="BH28" s="125"/>
      <c r="BI28" s="31"/>
      <c r="BJ28" s="88"/>
      <c r="BK28" s="88"/>
      <c r="BL28" s="88"/>
      <c r="BM28" s="88"/>
      <c r="BN28" s="88"/>
      <c r="BO28" s="89"/>
      <c r="BP28" s="11"/>
      <c r="BQ28" s="253"/>
      <c r="BR28" s="196"/>
      <c r="BS28" s="196"/>
      <c r="BT28" s="196"/>
    </row>
    <row r="29" spans="1:72" ht="15" customHeight="1">
      <c r="A29" s="223"/>
      <c r="B29" s="224"/>
      <c r="C29" s="2"/>
      <c r="D29" s="221"/>
      <c r="E29" s="128"/>
      <c r="F29" s="129"/>
      <c r="G29" s="219">
        <f t="shared" si="30"/>
        <v>0</v>
      </c>
      <c r="H29" s="125"/>
      <c r="I29" s="31"/>
      <c r="J29" s="126"/>
      <c r="K29" s="126"/>
      <c r="L29" s="126"/>
      <c r="M29" s="126"/>
      <c r="N29" s="126"/>
      <c r="O29" s="127"/>
      <c r="P29" s="11"/>
      <c r="Q29" s="221"/>
      <c r="R29" s="128"/>
      <c r="S29" s="129"/>
      <c r="T29" s="219">
        <f t="shared" si="27"/>
        <v>0</v>
      </c>
      <c r="U29" s="125"/>
      <c r="V29" s="31"/>
      <c r="W29" s="130"/>
      <c r="X29" s="130"/>
      <c r="Y29" s="130"/>
      <c r="Z29" s="130"/>
      <c r="AA29" s="130"/>
      <c r="AB29" s="131"/>
      <c r="AC29" s="11"/>
      <c r="AD29" s="221"/>
      <c r="AE29" s="128"/>
      <c r="AF29" s="129"/>
      <c r="AG29" s="219">
        <f t="shared" si="28"/>
        <v>0</v>
      </c>
      <c r="AH29" s="125"/>
      <c r="AI29" s="31"/>
      <c r="AJ29" s="88"/>
      <c r="AK29" s="88"/>
      <c r="AL29" s="88"/>
      <c r="AM29" s="88"/>
      <c r="AN29" s="88"/>
      <c r="AO29" s="89"/>
      <c r="AP29" s="11"/>
      <c r="AQ29" s="221"/>
      <c r="AR29" s="128"/>
      <c r="AS29" s="129"/>
      <c r="AT29" s="219">
        <f t="shared" si="31"/>
        <v>0</v>
      </c>
      <c r="AU29" s="125"/>
      <c r="AV29" s="31"/>
      <c r="AW29" s="88"/>
      <c r="AX29" s="88"/>
      <c r="AY29" s="88"/>
      <c r="AZ29" s="88"/>
      <c r="BA29" s="88"/>
      <c r="BB29" s="89"/>
      <c r="BC29" s="11"/>
      <c r="BD29" s="221"/>
      <c r="BE29" s="128"/>
      <c r="BF29" s="129"/>
      <c r="BG29" s="219">
        <f t="shared" si="29"/>
        <v>0</v>
      </c>
      <c r="BH29" s="125"/>
      <c r="BI29" s="31"/>
      <c r="BJ29" s="88"/>
      <c r="BK29" s="88"/>
      <c r="BL29" s="88"/>
      <c r="BM29" s="88"/>
      <c r="BN29" s="88"/>
      <c r="BO29" s="89"/>
      <c r="BP29" s="11"/>
      <c r="BQ29" s="253"/>
      <c r="BR29" s="196"/>
      <c r="BS29" s="196"/>
      <c r="BT29" s="196"/>
    </row>
    <row r="30" spans="1:72" ht="15" customHeight="1">
      <c r="A30" s="223"/>
      <c r="B30" s="224"/>
      <c r="C30" s="2"/>
      <c r="D30" s="221"/>
      <c r="E30" s="128"/>
      <c r="F30" s="129"/>
      <c r="G30" s="219">
        <f t="shared" si="30"/>
        <v>0</v>
      </c>
      <c r="H30" s="125"/>
      <c r="I30" s="31"/>
      <c r="J30" s="126"/>
      <c r="K30" s="126"/>
      <c r="L30" s="126"/>
      <c r="M30" s="126"/>
      <c r="N30" s="126"/>
      <c r="O30" s="127"/>
      <c r="P30" s="11"/>
      <c r="Q30" s="83"/>
      <c r="R30" s="128"/>
      <c r="S30" s="129"/>
      <c r="T30" s="103"/>
      <c r="U30" s="125"/>
      <c r="V30" s="31"/>
      <c r="W30" s="130"/>
      <c r="X30" s="130"/>
      <c r="Y30" s="130"/>
      <c r="Z30" s="130"/>
      <c r="AA30" s="130"/>
      <c r="AB30" s="131"/>
      <c r="AC30" s="11"/>
      <c r="AD30" s="79"/>
      <c r="AE30" s="101"/>
      <c r="AF30" s="102"/>
      <c r="AG30" s="103"/>
      <c r="AH30" s="104"/>
      <c r="AI30" s="31"/>
      <c r="AJ30" s="88"/>
      <c r="AK30" s="88"/>
      <c r="AL30" s="88"/>
      <c r="AM30" s="88"/>
      <c r="AN30" s="88"/>
      <c r="AO30" s="89"/>
      <c r="AP30" s="11"/>
      <c r="AQ30" s="79"/>
      <c r="AR30" s="101"/>
      <c r="AS30" s="102"/>
      <c r="AT30" s="103"/>
      <c r="AU30" s="104"/>
      <c r="AV30" s="31"/>
      <c r="AW30" s="88"/>
      <c r="AX30" s="88"/>
      <c r="AY30" s="88"/>
      <c r="AZ30" s="88"/>
      <c r="BA30" s="88"/>
      <c r="BB30" s="89"/>
      <c r="BC30" s="11"/>
      <c r="BD30" s="79"/>
      <c r="BE30" s="101"/>
      <c r="BF30" s="102"/>
      <c r="BG30" s="103"/>
      <c r="BH30" s="104"/>
      <c r="BI30" s="31"/>
      <c r="BJ30" s="88"/>
      <c r="BK30" s="88"/>
      <c r="BL30" s="88"/>
      <c r="BM30" s="88"/>
      <c r="BN30" s="88"/>
      <c r="BO30" s="89"/>
      <c r="BP30" s="11"/>
      <c r="BQ30" s="253"/>
      <c r="BR30" s="196"/>
      <c r="BS30" s="196"/>
      <c r="BT30" s="196"/>
    </row>
    <row r="31" ht="15" customHeight="1">
      <c r="BQ31" s="80"/>
    </row>
    <row r="32" ht="15" customHeight="1">
      <c r="BQ32" s="80"/>
    </row>
    <row r="33" ht="15" customHeight="1">
      <c r="BQ33" s="80"/>
    </row>
    <row r="34" ht="15" customHeight="1">
      <c r="BQ34" s="80"/>
    </row>
    <row r="35" ht="15" customHeight="1">
      <c r="BQ35" s="8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 thickBot="1"/>
    <row r="49" spans="4:68" ht="15" customHeight="1">
      <c r="D49" s="188"/>
      <c r="E49" s="189"/>
      <c r="F49" s="189"/>
      <c r="G49" s="190"/>
      <c r="H49" s="189"/>
      <c r="I49" s="190"/>
      <c r="J49" s="191"/>
      <c r="K49" s="191"/>
      <c r="L49" s="191"/>
      <c r="M49" s="191"/>
      <c r="N49" s="191"/>
      <c r="O49" s="191"/>
      <c r="P49" s="192"/>
      <c r="Q49" s="192"/>
      <c r="R49" s="189"/>
      <c r="S49" s="189"/>
      <c r="T49" s="190"/>
      <c r="U49" s="189"/>
      <c r="V49" s="190"/>
      <c r="W49" s="193"/>
      <c r="X49" s="193"/>
      <c r="Y49" s="193"/>
      <c r="Z49" s="193"/>
      <c r="AA49" s="193"/>
      <c r="AB49" s="193"/>
      <c r="AC49" s="192"/>
      <c r="AD49" s="192"/>
      <c r="AE49" s="190"/>
      <c r="AF49" s="190"/>
      <c r="AG49" s="190"/>
      <c r="AH49" s="190"/>
      <c r="AI49" s="190"/>
      <c r="AJ49" s="194"/>
      <c r="AK49" s="194"/>
      <c r="AL49" s="194"/>
      <c r="AM49" s="194"/>
      <c r="AN49" s="194"/>
      <c r="AO49" s="194"/>
      <c r="AP49" s="192"/>
      <c r="AQ49" s="192"/>
      <c r="AR49" s="190"/>
      <c r="AS49" s="190"/>
      <c r="AT49" s="190"/>
      <c r="AU49" s="190"/>
      <c r="AV49" s="190"/>
      <c r="AW49" s="194"/>
      <c r="AX49" s="194"/>
      <c r="AY49" s="194"/>
      <c r="AZ49" s="194"/>
      <c r="BA49" s="194"/>
      <c r="BB49" s="194"/>
      <c r="BC49" s="192"/>
      <c r="BD49" s="192"/>
      <c r="BE49" s="190"/>
      <c r="BF49" s="190"/>
      <c r="BG49" s="190"/>
      <c r="BH49" s="190"/>
      <c r="BI49" s="190"/>
      <c r="BJ49" s="194"/>
      <c r="BK49" s="194"/>
      <c r="BL49" s="194"/>
      <c r="BM49" s="194"/>
      <c r="BN49" s="194"/>
      <c r="BO49" s="194"/>
      <c r="BP49" s="195"/>
    </row>
    <row r="50" spans="4:68" ht="15" customHeight="1">
      <c r="D50" s="181"/>
      <c r="E50" s="182"/>
      <c r="F50" s="182"/>
      <c r="G50" s="183"/>
      <c r="H50" s="182"/>
      <c r="I50" s="183"/>
      <c r="J50" s="184"/>
      <c r="K50" s="184"/>
      <c r="L50" s="184"/>
      <c r="M50" s="184"/>
      <c r="N50" s="184"/>
      <c r="O50" s="184"/>
      <c r="P50" s="185"/>
      <c r="Q50" s="185"/>
      <c r="R50" s="182"/>
      <c r="S50" s="182"/>
      <c r="T50" s="183"/>
      <c r="U50" s="182"/>
      <c r="V50" s="183"/>
      <c r="W50" s="186"/>
      <c r="X50" s="186"/>
      <c r="Y50" s="186"/>
      <c r="Z50" s="186"/>
      <c r="AA50" s="186"/>
      <c r="AB50" s="186"/>
      <c r="AC50" s="185"/>
      <c r="AD50" s="185"/>
      <c r="AE50" s="183"/>
      <c r="AF50" s="183"/>
      <c r="AG50" s="183"/>
      <c r="AH50" s="183"/>
      <c r="AI50" s="183"/>
      <c r="AJ50" s="187"/>
      <c r="AK50" s="187"/>
      <c r="AL50" s="187"/>
      <c r="AM50" s="187"/>
      <c r="AN50" s="187"/>
      <c r="AO50" s="187"/>
      <c r="AP50" s="185"/>
      <c r="AQ50" s="185"/>
      <c r="AR50" s="183"/>
      <c r="AS50" s="183"/>
      <c r="AT50" s="183"/>
      <c r="AU50" s="183"/>
      <c r="AV50" s="183"/>
      <c r="AW50" s="187"/>
      <c r="AX50" s="187"/>
      <c r="AY50" s="187"/>
      <c r="AZ50" s="187"/>
      <c r="BA50" s="187"/>
      <c r="BB50" s="187"/>
      <c r="BC50" s="185"/>
      <c r="BD50" s="185"/>
      <c r="BE50" s="183"/>
      <c r="BF50" s="183"/>
      <c r="BG50" s="183"/>
      <c r="BH50" s="183"/>
      <c r="BI50" s="183"/>
      <c r="BJ50" s="187"/>
      <c r="BK50" s="187"/>
      <c r="BL50" s="187"/>
      <c r="BM50" s="187"/>
      <c r="BN50" s="187"/>
      <c r="BO50" s="187"/>
      <c r="BP50" s="80"/>
    </row>
    <row r="51" spans="4:68" ht="15" customHeight="1">
      <c r="D51" s="181"/>
      <c r="E51" s="182"/>
      <c r="F51" s="182"/>
      <c r="G51" s="183"/>
      <c r="H51" s="182"/>
      <c r="I51" s="183"/>
      <c r="J51" s="184"/>
      <c r="K51" s="184"/>
      <c r="L51" s="184"/>
      <c r="M51" s="184"/>
      <c r="N51" s="184"/>
      <c r="O51" s="184"/>
      <c r="P51" s="185"/>
      <c r="Q51" s="185"/>
      <c r="R51" s="182"/>
      <c r="S51" s="182"/>
      <c r="T51" s="183"/>
      <c r="U51" s="182"/>
      <c r="V51" s="183"/>
      <c r="W51" s="186"/>
      <c r="X51" s="186"/>
      <c r="Y51" s="186"/>
      <c r="Z51" s="186"/>
      <c r="AA51" s="186"/>
      <c r="AB51" s="186"/>
      <c r="AC51" s="185"/>
      <c r="AD51" s="185"/>
      <c r="AE51" s="183"/>
      <c r="AF51" s="183"/>
      <c r="AG51" s="183"/>
      <c r="AH51" s="183"/>
      <c r="AI51" s="183"/>
      <c r="AJ51" s="187"/>
      <c r="AK51" s="187"/>
      <c r="AL51" s="187"/>
      <c r="AM51" s="187"/>
      <c r="AN51" s="187"/>
      <c r="AO51" s="187"/>
      <c r="AP51" s="185"/>
      <c r="AQ51" s="185"/>
      <c r="AR51" s="183"/>
      <c r="AS51" s="183"/>
      <c r="AT51" s="183"/>
      <c r="AU51" s="183"/>
      <c r="AV51" s="183"/>
      <c r="AW51" s="187"/>
      <c r="AX51" s="187"/>
      <c r="AY51" s="187"/>
      <c r="AZ51" s="187"/>
      <c r="BA51" s="187"/>
      <c r="BB51" s="187"/>
      <c r="BC51" s="185"/>
      <c r="BD51" s="185"/>
      <c r="BE51" s="183"/>
      <c r="BF51" s="183"/>
      <c r="BG51" s="183"/>
      <c r="BH51" s="183"/>
      <c r="BI51" s="183"/>
      <c r="BJ51" s="187"/>
      <c r="BK51" s="187"/>
      <c r="BL51" s="187"/>
      <c r="BM51" s="187"/>
      <c r="BN51" s="187"/>
      <c r="BO51" s="187"/>
      <c r="BP51" s="80"/>
    </row>
    <row r="52" spans="4:68" ht="15" customHeight="1">
      <c r="D52" s="181"/>
      <c r="E52" s="182"/>
      <c r="F52" s="182"/>
      <c r="G52" s="183"/>
      <c r="H52" s="182"/>
      <c r="I52" s="183"/>
      <c r="J52" s="184"/>
      <c r="K52" s="184"/>
      <c r="L52" s="184"/>
      <c r="M52" s="184"/>
      <c r="N52" s="184"/>
      <c r="O52" s="184"/>
      <c r="P52" s="185"/>
      <c r="Q52" s="185"/>
      <c r="R52" s="182"/>
      <c r="S52" s="182"/>
      <c r="T52" s="183"/>
      <c r="U52" s="182"/>
      <c r="V52" s="183"/>
      <c r="W52" s="186"/>
      <c r="X52" s="186"/>
      <c r="Y52" s="186"/>
      <c r="Z52" s="186"/>
      <c r="AA52" s="186"/>
      <c r="AB52" s="186"/>
      <c r="AC52" s="185"/>
      <c r="AD52" s="185"/>
      <c r="AE52" s="183"/>
      <c r="AF52" s="183"/>
      <c r="AG52" s="183"/>
      <c r="AH52" s="183"/>
      <c r="AI52" s="183"/>
      <c r="AJ52" s="187"/>
      <c r="AK52" s="187"/>
      <c r="AL52" s="187"/>
      <c r="AM52" s="187"/>
      <c r="AN52" s="187"/>
      <c r="AO52" s="187"/>
      <c r="AP52" s="185"/>
      <c r="AQ52" s="185"/>
      <c r="AR52" s="183"/>
      <c r="AS52" s="183"/>
      <c r="AT52" s="183"/>
      <c r="AU52" s="183"/>
      <c r="AV52" s="183"/>
      <c r="AW52" s="187"/>
      <c r="AX52" s="187"/>
      <c r="AY52" s="187"/>
      <c r="AZ52" s="187"/>
      <c r="BA52" s="187"/>
      <c r="BB52" s="187"/>
      <c r="BC52" s="185"/>
      <c r="BD52" s="185"/>
      <c r="BE52" s="183"/>
      <c r="BF52" s="183"/>
      <c r="BG52" s="183"/>
      <c r="BH52" s="183"/>
      <c r="BI52" s="183"/>
      <c r="BJ52" s="187"/>
      <c r="BK52" s="187"/>
      <c r="BL52" s="187"/>
      <c r="BM52" s="187"/>
      <c r="BN52" s="187"/>
      <c r="BO52" s="187"/>
      <c r="BP52" s="80"/>
    </row>
    <row r="53" spans="4:68" ht="15" customHeight="1">
      <c r="D53" s="181"/>
      <c r="E53" s="182"/>
      <c r="F53" s="182"/>
      <c r="G53" s="183"/>
      <c r="H53" s="182"/>
      <c r="I53" s="183"/>
      <c r="J53" s="184"/>
      <c r="K53" s="184"/>
      <c r="L53" s="184"/>
      <c r="M53" s="184"/>
      <c r="N53" s="184"/>
      <c r="O53" s="184"/>
      <c r="P53" s="185"/>
      <c r="Q53" s="185"/>
      <c r="R53" s="182"/>
      <c r="S53" s="182"/>
      <c r="T53" s="183"/>
      <c r="U53" s="182"/>
      <c r="V53" s="183"/>
      <c r="W53" s="186"/>
      <c r="X53" s="186"/>
      <c r="Y53" s="186"/>
      <c r="Z53" s="186"/>
      <c r="AA53" s="186"/>
      <c r="AB53" s="186"/>
      <c r="AC53" s="185"/>
      <c r="AD53" s="185"/>
      <c r="AE53" s="183"/>
      <c r="AF53" s="183"/>
      <c r="AG53" s="183"/>
      <c r="AH53" s="183"/>
      <c r="AI53" s="183"/>
      <c r="AJ53" s="187"/>
      <c r="AK53" s="187"/>
      <c r="AL53" s="187"/>
      <c r="AM53" s="187"/>
      <c r="AN53" s="187"/>
      <c r="AO53" s="187"/>
      <c r="AP53" s="185"/>
      <c r="AQ53" s="185"/>
      <c r="AR53" s="183"/>
      <c r="AS53" s="183"/>
      <c r="AT53" s="183"/>
      <c r="AU53" s="183"/>
      <c r="AV53" s="183"/>
      <c r="AW53" s="187"/>
      <c r="AX53" s="187"/>
      <c r="AY53" s="187"/>
      <c r="AZ53" s="187"/>
      <c r="BA53" s="187"/>
      <c r="BB53" s="187"/>
      <c r="BC53" s="185"/>
      <c r="BD53" s="185"/>
      <c r="BE53" s="183"/>
      <c r="BF53" s="183"/>
      <c r="BG53" s="183"/>
      <c r="BH53" s="183"/>
      <c r="BI53" s="183"/>
      <c r="BJ53" s="187"/>
      <c r="BK53" s="187"/>
      <c r="BL53" s="187"/>
      <c r="BM53" s="187"/>
      <c r="BN53" s="187"/>
      <c r="BO53" s="187"/>
      <c r="BP53" s="80"/>
    </row>
    <row r="54" spans="4:68" ht="15" customHeight="1">
      <c r="D54" s="181"/>
      <c r="E54" s="182"/>
      <c r="F54" s="182"/>
      <c r="G54" s="183"/>
      <c r="H54" s="182"/>
      <c r="I54" s="183"/>
      <c r="J54" s="184"/>
      <c r="K54" s="184"/>
      <c r="L54" s="184"/>
      <c r="M54" s="184"/>
      <c r="N54" s="184"/>
      <c r="O54" s="184"/>
      <c r="P54" s="185"/>
      <c r="Q54" s="185"/>
      <c r="R54" s="182"/>
      <c r="S54" s="182"/>
      <c r="T54" s="183"/>
      <c r="U54" s="182"/>
      <c r="V54" s="183"/>
      <c r="W54" s="186"/>
      <c r="X54" s="186"/>
      <c r="Y54" s="186"/>
      <c r="Z54" s="186"/>
      <c r="AA54" s="186"/>
      <c r="AB54" s="186"/>
      <c r="AC54" s="185"/>
      <c r="AD54" s="185"/>
      <c r="AE54" s="183"/>
      <c r="AF54" s="183"/>
      <c r="AG54" s="183"/>
      <c r="AH54" s="183"/>
      <c r="AI54" s="183"/>
      <c r="AJ54" s="187"/>
      <c r="AK54" s="187"/>
      <c r="AL54" s="187"/>
      <c r="AM54" s="187"/>
      <c r="AN54" s="187"/>
      <c r="AO54" s="187"/>
      <c r="AP54" s="185"/>
      <c r="AQ54" s="185"/>
      <c r="AR54" s="183"/>
      <c r="AS54" s="183"/>
      <c r="AT54" s="183"/>
      <c r="AU54" s="183"/>
      <c r="AV54" s="183"/>
      <c r="AW54" s="187"/>
      <c r="AX54" s="187"/>
      <c r="AY54" s="187"/>
      <c r="AZ54" s="187"/>
      <c r="BA54" s="187"/>
      <c r="BB54" s="187"/>
      <c r="BC54" s="185"/>
      <c r="BD54" s="185"/>
      <c r="BE54" s="183"/>
      <c r="BF54" s="183"/>
      <c r="BG54" s="183"/>
      <c r="BH54" s="183"/>
      <c r="BI54" s="183"/>
      <c r="BJ54" s="187"/>
      <c r="BK54" s="187"/>
      <c r="BL54" s="187"/>
      <c r="BM54" s="187"/>
      <c r="BN54" s="187"/>
      <c r="BO54" s="187"/>
      <c r="BP54" s="80"/>
    </row>
    <row r="55" spans="4:68" ht="15" customHeight="1">
      <c r="D55" s="181"/>
      <c r="E55" s="182"/>
      <c r="F55" s="182"/>
      <c r="G55" s="183"/>
      <c r="H55" s="182"/>
      <c r="I55" s="183"/>
      <c r="J55" s="184"/>
      <c r="K55" s="184"/>
      <c r="L55" s="184"/>
      <c r="M55" s="184"/>
      <c r="N55" s="184"/>
      <c r="O55" s="184"/>
      <c r="P55" s="185"/>
      <c r="Q55" s="185"/>
      <c r="R55" s="182"/>
      <c r="S55" s="182"/>
      <c r="T55" s="183"/>
      <c r="U55" s="182"/>
      <c r="V55" s="183"/>
      <c r="W55" s="186"/>
      <c r="X55" s="186"/>
      <c r="Y55" s="186"/>
      <c r="Z55" s="186"/>
      <c r="AA55" s="186"/>
      <c r="AB55" s="186"/>
      <c r="AC55" s="185"/>
      <c r="AD55" s="185"/>
      <c r="AE55" s="183"/>
      <c r="AF55" s="183"/>
      <c r="AG55" s="183"/>
      <c r="AH55" s="183"/>
      <c r="AI55" s="183"/>
      <c r="AJ55" s="187"/>
      <c r="AK55" s="187"/>
      <c r="AL55" s="187"/>
      <c r="AM55" s="187"/>
      <c r="AN55" s="187"/>
      <c r="AO55" s="187"/>
      <c r="AP55" s="185"/>
      <c r="AQ55" s="185"/>
      <c r="AR55" s="183"/>
      <c r="AS55" s="183"/>
      <c r="AT55" s="183"/>
      <c r="AU55" s="183"/>
      <c r="AV55" s="183"/>
      <c r="AW55" s="187"/>
      <c r="AX55" s="187"/>
      <c r="AY55" s="187"/>
      <c r="AZ55" s="187"/>
      <c r="BA55" s="187"/>
      <c r="BB55" s="187"/>
      <c r="BC55" s="185"/>
      <c r="BD55" s="185"/>
      <c r="BE55" s="183"/>
      <c r="BF55" s="183"/>
      <c r="BG55" s="183"/>
      <c r="BH55" s="183"/>
      <c r="BI55" s="183"/>
      <c r="BJ55" s="187"/>
      <c r="BK55" s="187"/>
      <c r="BL55" s="187"/>
      <c r="BM55" s="187"/>
      <c r="BN55" s="187"/>
      <c r="BO55" s="187"/>
      <c r="BP55" s="80"/>
    </row>
    <row r="56" spans="4:68" ht="15" customHeight="1">
      <c r="D56" s="181"/>
      <c r="E56" s="182"/>
      <c r="F56" s="182"/>
      <c r="G56" s="183"/>
      <c r="H56" s="182"/>
      <c r="I56" s="183"/>
      <c r="J56" s="184"/>
      <c r="K56" s="184"/>
      <c r="L56" s="184"/>
      <c r="M56" s="184"/>
      <c r="N56" s="184"/>
      <c r="O56" s="184"/>
      <c r="P56" s="185"/>
      <c r="Q56" s="185"/>
      <c r="R56" s="182"/>
      <c r="S56" s="182"/>
      <c r="T56" s="183"/>
      <c r="U56" s="182"/>
      <c r="V56" s="183"/>
      <c r="W56" s="186"/>
      <c r="X56" s="186"/>
      <c r="Y56" s="186"/>
      <c r="Z56" s="186"/>
      <c r="AA56" s="186"/>
      <c r="AB56" s="186"/>
      <c r="AC56" s="185"/>
      <c r="AD56" s="185"/>
      <c r="AE56" s="183"/>
      <c r="AF56" s="183"/>
      <c r="AG56" s="183"/>
      <c r="AH56" s="183"/>
      <c r="AI56" s="183"/>
      <c r="AJ56" s="187"/>
      <c r="AK56" s="187"/>
      <c r="AL56" s="187"/>
      <c r="AM56" s="187"/>
      <c r="AN56" s="187"/>
      <c r="AO56" s="187"/>
      <c r="AP56" s="185"/>
      <c r="AQ56" s="185"/>
      <c r="AR56" s="183"/>
      <c r="AS56" s="183"/>
      <c r="AT56" s="183"/>
      <c r="AU56" s="183"/>
      <c r="AV56" s="183"/>
      <c r="AW56" s="187"/>
      <c r="AX56" s="187"/>
      <c r="AY56" s="187"/>
      <c r="AZ56" s="187"/>
      <c r="BA56" s="187"/>
      <c r="BB56" s="187"/>
      <c r="BC56" s="185"/>
      <c r="BD56" s="185"/>
      <c r="BE56" s="183"/>
      <c r="BF56" s="183"/>
      <c r="BG56" s="183"/>
      <c r="BH56" s="183"/>
      <c r="BI56" s="183"/>
      <c r="BJ56" s="187"/>
      <c r="BK56" s="187"/>
      <c r="BL56" s="187"/>
      <c r="BM56" s="187"/>
      <c r="BN56" s="187"/>
      <c r="BO56" s="187"/>
      <c r="BP56" s="80"/>
    </row>
    <row r="57" spans="4:68" ht="15" customHeight="1"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</row>
    <row r="58" ht="15" customHeight="1"/>
    <row r="59" ht="15" customHeight="1"/>
    <row r="101" ht="13.5" thickBot="1"/>
    <row r="102" ht="12.75">
      <c r="BQ102" s="195"/>
    </row>
    <row r="103" ht="12.75">
      <c r="BQ103" s="80"/>
    </row>
    <row r="104" ht="12.75">
      <c r="BQ104" s="80"/>
    </row>
    <row r="105" ht="12.75">
      <c r="BQ105" s="80"/>
    </row>
    <row r="106" ht="12.75">
      <c r="BQ106" s="80"/>
    </row>
    <row r="107" ht="12.75">
      <c r="BQ107" s="80"/>
    </row>
    <row r="108" ht="12.75">
      <c r="BQ108" s="80"/>
    </row>
    <row r="109" ht="12.75">
      <c r="BQ109" s="80"/>
    </row>
    <row r="110" ht="12.75">
      <c r="BQ110" s="80"/>
    </row>
  </sheetData>
  <sheetProtection password="CF25" sheet="1" objects="1" scenarios="1"/>
  <mergeCells count="37">
    <mergeCell ref="AD11:AO11"/>
    <mergeCell ref="AD12:AD13"/>
    <mergeCell ref="AE12:AE13"/>
    <mergeCell ref="AF12:AF13"/>
    <mergeCell ref="AG12:AG13"/>
    <mergeCell ref="AQ11:BB11"/>
    <mergeCell ref="AQ12:AQ13"/>
    <mergeCell ref="AR12:AR13"/>
    <mergeCell ref="AS12:AS13"/>
    <mergeCell ref="AT12:AT13"/>
    <mergeCell ref="BD12:BO12"/>
    <mergeCell ref="D12:O12"/>
    <mergeCell ref="AH2:AI2"/>
    <mergeCell ref="AJ2:AK2"/>
    <mergeCell ref="BJ2:BK2"/>
    <mergeCell ref="H2:I2"/>
    <mergeCell ref="J2:K2"/>
    <mergeCell ref="W2:X2"/>
    <mergeCell ref="AU2:AV2"/>
    <mergeCell ref="AW2:AX2"/>
    <mergeCell ref="BG2:BH2"/>
    <mergeCell ref="U2:V2"/>
    <mergeCell ref="A1:B1"/>
    <mergeCell ref="AQ1:BB1"/>
    <mergeCell ref="BD1:BO1"/>
    <mergeCell ref="D1:O1"/>
    <mergeCell ref="Q1:AB1"/>
    <mergeCell ref="AD1:AO1"/>
    <mergeCell ref="Q11:AB11"/>
    <mergeCell ref="Q12:Q13"/>
    <mergeCell ref="R12:R13"/>
    <mergeCell ref="S12:S13"/>
    <mergeCell ref="T12:T13"/>
    <mergeCell ref="D13:D14"/>
    <mergeCell ref="E13:E14"/>
    <mergeCell ref="F13:F14"/>
    <mergeCell ref="G13:G14"/>
  </mergeCells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CC58"/>
  <sheetViews>
    <sheetView zoomScalePageLayoutView="0" workbookViewId="0" topLeftCell="BN9">
      <selection activeCell="BW26" sqref="BW26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1" width="4.7109375" style="3" customWidth="1"/>
    <col min="12" max="14" width="9.00390625" style="3" customWidth="1"/>
    <col min="15" max="15" width="20.7109375" style="3" customWidth="1"/>
    <col min="16" max="16" width="2.7109375" style="3" customWidth="1"/>
    <col min="17" max="17" width="20.7109375" style="3" customWidth="1"/>
    <col min="18" max="20" width="9.00390625" style="3" customWidth="1"/>
    <col min="21" max="24" width="4.7109375" style="3" customWidth="1"/>
    <col min="25" max="25" width="9.00390625" style="3" customWidth="1"/>
    <col min="26" max="27" width="8.7109375" style="3" customWidth="1"/>
    <col min="28" max="28" width="20.7109375" style="3" customWidth="1"/>
    <col min="29" max="29" width="2.7109375" style="3" customWidth="1"/>
    <col min="30" max="30" width="20.7109375" style="3" customWidth="1"/>
    <col min="31" max="33" width="9.00390625" style="3" customWidth="1"/>
    <col min="34" max="37" width="4.7109375" style="3" customWidth="1"/>
    <col min="38" max="38" width="9.00390625" style="3" customWidth="1"/>
    <col min="39" max="40" width="8.7109375" style="3" customWidth="1"/>
    <col min="41" max="41" width="20.7109375" style="3" customWidth="1"/>
    <col min="42" max="42" width="2.7109375" style="3" customWidth="1"/>
    <col min="43" max="43" width="22.00390625" style="3" customWidth="1"/>
    <col min="44" max="46" width="9.00390625" style="3" customWidth="1"/>
    <col min="47" max="47" width="4.140625" style="3" customWidth="1"/>
    <col min="48" max="48" width="4.00390625" style="3" customWidth="1"/>
    <col min="49" max="49" width="4.140625" style="3" customWidth="1"/>
    <col min="50" max="50" width="4.00390625" style="3" customWidth="1"/>
    <col min="51" max="51" width="9.00390625" style="3" customWidth="1"/>
    <col min="52" max="53" width="8.7109375" style="3" customWidth="1"/>
    <col min="54" max="54" width="20.7109375" style="3" customWidth="1"/>
    <col min="55" max="55" width="2.7109375" style="3" customWidth="1"/>
    <col min="56" max="56" width="20.7109375" style="3" customWidth="1"/>
    <col min="57" max="58" width="9.00390625" style="3" customWidth="1"/>
    <col min="59" max="59" width="8.00390625" style="3" customWidth="1"/>
    <col min="60" max="60" width="4.7109375" style="3" customWidth="1"/>
    <col min="61" max="61" width="9.00390625" style="3" customWidth="1"/>
    <col min="62" max="63" width="4.7109375" style="3" customWidth="1"/>
    <col min="64" max="66" width="8.7109375" style="3" customWidth="1"/>
    <col min="67" max="67" width="23.00390625" style="3" bestFit="1" customWidth="1"/>
    <col min="68" max="68" width="2.7109375" style="3" customWidth="1"/>
    <col min="69" max="69" width="5.28125" style="3" customWidth="1"/>
    <col min="70" max="70" width="21.00390625" style="3" customWidth="1"/>
    <col min="71" max="71" width="8.421875" style="3" customWidth="1"/>
    <col min="72" max="72" width="8.8515625" style="3" customWidth="1"/>
    <col min="73" max="73" width="8.00390625" style="3" customWidth="1"/>
    <col min="74" max="74" width="3.57421875" style="3" customWidth="1"/>
    <col min="75" max="75" width="3.421875" style="3" customWidth="1"/>
    <col min="76" max="76" width="3.8515625" style="3" customWidth="1"/>
    <col min="77" max="77" width="3.7109375" style="3" customWidth="1"/>
    <col min="78" max="78" width="8.00390625" style="3" customWidth="1"/>
    <col min="79" max="79" width="8.421875" style="3" customWidth="1"/>
    <col min="80" max="80" width="8.7109375" style="3" customWidth="1"/>
    <col min="81" max="81" width="23.28125" style="3" customWidth="1"/>
    <col min="82" max="16384" width="9.140625" style="3" customWidth="1"/>
  </cols>
  <sheetData>
    <row r="1" spans="1:81" ht="30" customHeight="1" thickBot="1">
      <c r="A1" s="596" t="s">
        <v>5</v>
      </c>
      <c r="B1" s="596"/>
      <c r="C1" s="2"/>
      <c r="D1" s="597" t="s">
        <v>263</v>
      </c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1"/>
      <c r="Q1" s="597" t="s">
        <v>125</v>
      </c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97"/>
      <c r="AC1" s="1"/>
      <c r="AD1" s="597" t="s">
        <v>130</v>
      </c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97"/>
      <c r="AP1" s="1"/>
      <c r="AQ1" s="663" t="s">
        <v>131</v>
      </c>
      <c r="AR1" s="664"/>
      <c r="AS1" s="664"/>
      <c r="AT1" s="664"/>
      <c r="AU1" s="664"/>
      <c r="AV1" s="664"/>
      <c r="AW1" s="664"/>
      <c r="AX1" s="664"/>
      <c r="AY1" s="664"/>
      <c r="AZ1" s="664"/>
      <c r="BA1" s="664"/>
      <c r="BB1" s="663"/>
      <c r="BC1" s="1"/>
      <c r="BD1" s="572" t="s">
        <v>132</v>
      </c>
      <c r="BE1" s="573"/>
      <c r="BF1" s="573"/>
      <c r="BG1" s="573"/>
      <c r="BH1" s="573"/>
      <c r="BI1" s="573"/>
      <c r="BJ1" s="573"/>
      <c r="BK1" s="573"/>
      <c r="BL1" s="573"/>
      <c r="BM1" s="573"/>
      <c r="BN1" s="573"/>
      <c r="BO1" s="574"/>
      <c r="BP1" s="1"/>
      <c r="BQ1" s="674" t="s">
        <v>304</v>
      </c>
      <c r="BR1" s="674"/>
      <c r="BS1" s="674"/>
      <c r="BT1" s="674"/>
      <c r="BU1" s="674"/>
      <c r="BV1" s="674"/>
      <c r="BW1" s="674"/>
      <c r="BX1" s="674"/>
      <c r="BY1" s="674"/>
      <c r="BZ1" s="674"/>
      <c r="CA1" s="674"/>
      <c r="CB1" s="674"/>
      <c r="CC1" s="677"/>
    </row>
    <row r="2" spans="1:81" ht="39" customHeight="1" thickBot="1" thickTop="1">
      <c r="A2" s="5" t="s">
        <v>3</v>
      </c>
      <c r="B2" s="6" t="s">
        <v>0</v>
      </c>
      <c r="C2" s="4"/>
      <c r="D2" s="135" t="s">
        <v>1</v>
      </c>
      <c r="E2" s="136" t="s">
        <v>6</v>
      </c>
      <c r="F2" s="137" t="s">
        <v>7</v>
      </c>
      <c r="G2" s="138" t="s">
        <v>13</v>
      </c>
      <c r="H2" s="590" t="s">
        <v>8</v>
      </c>
      <c r="I2" s="591"/>
      <c r="J2" s="592" t="s">
        <v>4</v>
      </c>
      <c r="K2" s="593"/>
      <c r="L2" s="138" t="s">
        <v>13</v>
      </c>
      <c r="M2" s="139" t="s">
        <v>7</v>
      </c>
      <c r="N2" s="139" t="s">
        <v>10</v>
      </c>
      <c r="O2" s="140" t="s">
        <v>2</v>
      </c>
      <c r="P2" s="9"/>
      <c r="Q2" s="53" t="s">
        <v>1</v>
      </c>
      <c r="R2" s="71" t="s">
        <v>6</v>
      </c>
      <c r="S2" s="72" t="s">
        <v>7</v>
      </c>
      <c r="T2" s="73" t="s">
        <v>13</v>
      </c>
      <c r="U2" s="584" t="s">
        <v>8</v>
      </c>
      <c r="V2" s="585"/>
      <c r="W2" s="592" t="s">
        <v>4</v>
      </c>
      <c r="X2" s="593"/>
      <c r="Y2" s="45" t="s">
        <v>13</v>
      </c>
      <c r="Z2" s="65" t="s">
        <v>7</v>
      </c>
      <c r="AA2" s="60" t="s">
        <v>10</v>
      </c>
      <c r="AB2" s="54" t="s">
        <v>2</v>
      </c>
      <c r="AC2" s="9"/>
      <c r="AD2" s="53" t="s">
        <v>1</v>
      </c>
      <c r="AE2" s="15" t="s">
        <v>6</v>
      </c>
      <c r="AF2" s="18" t="s">
        <v>7</v>
      </c>
      <c r="AG2" s="77" t="s">
        <v>13</v>
      </c>
      <c r="AH2" s="584" t="s">
        <v>8</v>
      </c>
      <c r="AI2" s="585"/>
      <c r="AJ2" s="586" t="s">
        <v>9</v>
      </c>
      <c r="AK2" s="587"/>
      <c r="AL2" s="77" t="s">
        <v>13</v>
      </c>
      <c r="AM2" s="16" t="s">
        <v>7</v>
      </c>
      <c r="AN2" s="17" t="s">
        <v>10</v>
      </c>
      <c r="AO2" s="54" t="s">
        <v>2</v>
      </c>
      <c r="AP2" s="9"/>
      <c r="AQ2" s="53" t="s">
        <v>1</v>
      </c>
      <c r="AR2" s="15" t="s">
        <v>6</v>
      </c>
      <c r="AS2" s="18" t="s">
        <v>7</v>
      </c>
      <c r="AT2" s="77" t="s">
        <v>13</v>
      </c>
      <c r="AU2" s="584" t="s">
        <v>8</v>
      </c>
      <c r="AV2" s="585"/>
      <c r="AW2" s="586" t="s">
        <v>9</v>
      </c>
      <c r="AX2" s="587"/>
      <c r="AY2" s="77" t="s">
        <v>13</v>
      </c>
      <c r="AZ2" s="16" t="s">
        <v>7</v>
      </c>
      <c r="BA2" s="17" t="s">
        <v>10</v>
      </c>
      <c r="BB2" s="54" t="s">
        <v>2</v>
      </c>
      <c r="BC2" s="9"/>
      <c r="BD2" s="117" t="s">
        <v>1</v>
      </c>
      <c r="BE2" s="15" t="s">
        <v>6</v>
      </c>
      <c r="BF2" s="18" t="s">
        <v>7</v>
      </c>
      <c r="BG2" s="580" t="s">
        <v>8</v>
      </c>
      <c r="BH2" s="581"/>
      <c r="BI2" s="77" t="s">
        <v>13</v>
      </c>
      <c r="BJ2" s="588" t="s">
        <v>9</v>
      </c>
      <c r="BK2" s="589"/>
      <c r="BL2" s="77" t="s">
        <v>13</v>
      </c>
      <c r="BM2" s="16" t="s">
        <v>7</v>
      </c>
      <c r="BN2" s="17" t="s">
        <v>10</v>
      </c>
      <c r="BO2" s="119" t="s">
        <v>2</v>
      </c>
      <c r="BP2" s="9"/>
      <c r="BQ2" s="254" t="s">
        <v>299</v>
      </c>
      <c r="BR2" s="486" t="s">
        <v>1</v>
      </c>
      <c r="BS2" s="400" t="s">
        <v>6</v>
      </c>
      <c r="BT2" s="401" t="s">
        <v>7</v>
      </c>
      <c r="BU2" s="402" t="s">
        <v>13</v>
      </c>
      <c r="BV2" s="638" t="s">
        <v>8</v>
      </c>
      <c r="BW2" s="639"/>
      <c r="BX2" s="640" t="s">
        <v>307</v>
      </c>
      <c r="BY2" s="641"/>
      <c r="BZ2" s="402" t="s">
        <v>13</v>
      </c>
      <c r="CA2" s="403" t="s">
        <v>7</v>
      </c>
      <c r="CB2" s="401" t="s">
        <v>10</v>
      </c>
      <c r="CC2" s="487" t="s">
        <v>2</v>
      </c>
    </row>
    <row r="3" spans="1:81" ht="15" customHeight="1" thickBot="1" thickTop="1">
      <c r="A3" s="6">
        <v>1</v>
      </c>
      <c r="B3" s="220" t="s">
        <v>247</v>
      </c>
      <c r="C3" s="4"/>
      <c r="D3" s="116" t="str">
        <f>(B3)</f>
        <v>KEMER YAT YELKEN</v>
      </c>
      <c r="E3" s="134">
        <v>0</v>
      </c>
      <c r="F3" s="134">
        <f aca="true" t="shared" si="0" ref="F3:F10">SUM(J3)</f>
        <v>4</v>
      </c>
      <c r="G3" s="51">
        <f aca="true" t="shared" si="1" ref="G3:G10">SUM(J3-K3)</f>
        <v>-9</v>
      </c>
      <c r="H3" s="124">
        <f aca="true" t="shared" si="2" ref="H3:H10">IF(E3&gt;0,1,0)</f>
        <v>0</v>
      </c>
      <c r="I3" s="52">
        <f aca="true" t="shared" si="3" ref="I3:I10">IF(N3&gt;0,1,0)</f>
        <v>1</v>
      </c>
      <c r="J3" s="25">
        <v>4</v>
      </c>
      <c r="K3" s="27">
        <v>13</v>
      </c>
      <c r="L3" s="46">
        <f aca="true" t="shared" si="4" ref="L3:L10">SUM(K3-J3)</f>
        <v>9</v>
      </c>
      <c r="M3" s="28">
        <f aca="true" t="shared" si="5" ref="M3:M10">SUM(K3)</f>
        <v>13</v>
      </c>
      <c r="N3" s="29">
        <v>1</v>
      </c>
      <c r="O3" s="13" t="str">
        <f>B4</f>
        <v>KÖKSAL TOPTAN GSK</v>
      </c>
      <c r="P3" s="7"/>
      <c r="Q3" s="68" t="str">
        <f>D15</f>
        <v>BURSA HASANAĞA TOKİ</v>
      </c>
      <c r="R3" s="74">
        <v>0</v>
      </c>
      <c r="S3" s="144">
        <f aca="true" t="shared" si="6" ref="S3:S10">(W3)</f>
        <v>8</v>
      </c>
      <c r="T3" s="75">
        <f aca="true" t="shared" si="7" ref="T3:T10">(W3-X3)</f>
        <v>-5</v>
      </c>
      <c r="U3" s="70">
        <f>IF(R3&gt;0,1,0)</f>
        <v>0</v>
      </c>
      <c r="V3" s="37">
        <f>IF(AA3&gt;0,1,0)</f>
        <v>1</v>
      </c>
      <c r="W3" s="67">
        <v>8</v>
      </c>
      <c r="X3" s="66">
        <v>13</v>
      </c>
      <c r="Y3" s="55">
        <f aca="true" t="shared" si="8" ref="Y3:Y10">(X3-W3)</f>
        <v>5</v>
      </c>
      <c r="Z3" s="145">
        <f aca="true" t="shared" si="9" ref="Z3:Z10">(X3)</f>
        <v>13</v>
      </c>
      <c r="AA3" s="62">
        <v>1</v>
      </c>
      <c r="AB3" s="13" t="str">
        <f>D16</f>
        <v>KÖKSAL TOPTAN GSK</v>
      </c>
      <c r="AC3" s="146"/>
      <c r="AD3" s="64" t="str">
        <f>Q15</f>
        <v>KÖKSAL TOPTAN GSK</v>
      </c>
      <c r="AE3" s="19">
        <v>0</v>
      </c>
      <c r="AF3" s="20">
        <f aca="true" t="shared" si="10" ref="AF3:AF10">(AJ3)</f>
        <v>4</v>
      </c>
      <c r="AG3" s="78">
        <f aca="true" t="shared" si="11" ref="AG3:AG10">SUM(AF3-AM3)</f>
        <v>-8</v>
      </c>
      <c r="AH3" s="35">
        <f aca="true" t="shared" si="12" ref="AH3:AH10">IF(AE3&gt;0,1,0)</f>
        <v>0</v>
      </c>
      <c r="AI3" s="37">
        <f aca="true" t="shared" si="13" ref="AI3:AI10">IF(AN3&gt;0,1,0)</f>
        <v>1</v>
      </c>
      <c r="AJ3" s="39">
        <v>4</v>
      </c>
      <c r="AK3" s="40">
        <v>12</v>
      </c>
      <c r="AL3" s="55">
        <f aca="true" t="shared" si="14" ref="AL3:AL10">SUM(AM3-AF3)</f>
        <v>8</v>
      </c>
      <c r="AM3" s="41">
        <f aca="true" t="shared" si="15" ref="AM3:AM10">(AK3)</f>
        <v>12</v>
      </c>
      <c r="AN3" s="29">
        <v>1</v>
      </c>
      <c r="AO3" s="61" t="str">
        <f>Q16</f>
        <v>KIRIKKALE</v>
      </c>
      <c r="AP3" s="146"/>
      <c r="AQ3" s="64" t="str">
        <f>AD15</f>
        <v>KIRIKKALE</v>
      </c>
      <c r="AR3" s="19">
        <v>1</v>
      </c>
      <c r="AS3" s="105">
        <f aca="true" t="shared" si="16" ref="AS3:AS10">AW3</f>
        <v>9</v>
      </c>
      <c r="AT3" s="106">
        <f aca="true" t="shared" si="17" ref="AT3:AT10">SUM(AS3-AZ3)</f>
        <v>1</v>
      </c>
      <c r="AU3" s="97">
        <f aca="true" t="shared" si="18" ref="AU3:AU10">IF(AR3&gt;1,1,0)</f>
        <v>0</v>
      </c>
      <c r="AV3" s="98">
        <f aca="true" t="shared" si="19" ref="AV3:AV10">IF(BA3&gt;1,1,0)</f>
        <v>0</v>
      </c>
      <c r="AW3" s="96">
        <v>9</v>
      </c>
      <c r="AX3" s="95">
        <v>8</v>
      </c>
      <c r="AY3" s="55">
        <f aca="true" t="shared" si="20" ref="AY3:AY10">SUM(AZ3-AS3)</f>
        <v>-1</v>
      </c>
      <c r="AZ3" s="108">
        <f aca="true" t="shared" si="21" ref="AZ3:AZ10">AX3</f>
        <v>8</v>
      </c>
      <c r="BA3" s="29">
        <v>0</v>
      </c>
      <c r="BB3" s="61" t="str">
        <f>AD16</f>
        <v>ANKARA KAZAN</v>
      </c>
      <c r="BC3" s="146"/>
      <c r="BD3" s="116" t="str">
        <f>AQ15</f>
        <v>KIRIKKALE</v>
      </c>
      <c r="BE3" s="19"/>
      <c r="BF3" s="113">
        <f aca="true" t="shared" si="22" ref="BF3:BF10">BJ3</f>
        <v>5</v>
      </c>
      <c r="BG3" s="57">
        <f aca="true" t="shared" si="23" ref="BG3:BG10">IF(BE3&gt;1,1,0)</f>
        <v>0</v>
      </c>
      <c r="BH3" s="58">
        <f aca="true" t="shared" si="24" ref="BH3:BH10">IF(BN3&gt;1,1,0)</f>
        <v>0</v>
      </c>
      <c r="BI3" s="110">
        <f aca="true" t="shared" si="25" ref="BI3:BI10">SUM(BF3-BM3)</f>
        <v>-1</v>
      </c>
      <c r="BJ3" s="120">
        <v>5</v>
      </c>
      <c r="BK3" s="121">
        <v>6</v>
      </c>
      <c r="BL3" s="115">
        <f aca="true" t="shared" si="26" ref="BL3:BL10">SUM(BM3-BF3)</f>
        <v>1</v>
      </c>
      <c r="BM3" s="114">
        <f aca="true" t="shared" si="27" ref="BM3:BM10">BK3</f>
        <v>6</v>
      </c>
      <c r="BN3" s="29"/>
      <c r="BO3" s="118" t="str">
        <f>AQ16</f>
        <v>İZMİR KONAK</v>
      </c>
      <c r="BP3" s="146"/>
      <c r="BQ3" s="488" t="s">
        <v>291</v>
      </c>
      <c r="BR3" s="220" t="s">
        <v>106</v>
      </c>
      <c r="BS3" s="270">
        <v>1</v>
      </c>
      <c r="BT3" s="271">
        <f>BX3</f>
        <v>13</v>
      </c>
      <c r="BU3" s="274">
        <f>SUM(BT3-CA3)</f>
        <v>12</v>
      </c>
      <c r="BV3" s="272">
        <f>IF(BS3&gt;0,1,0)</f>
        <v>1</v>
      </c>
      <c r="BW3" s="273">
        <f>IF(CB3&gt;0,1,0)</f>
        <v>0</v>
      </c>
      <c r="BX3" s="275">
        <v>13</v>
      </c>
      <c r="BY3" s="276">
        <v>1</v>
      </c>
      <c r="BZ3" s="277">
        <f>SUM(CA3-BT3)</f>
        <v>-12</v>
      </c>
      <c r="CA3" s="277">
        <f>BY3</f>
        <v>1</v>
      </c>
      <c r="CB3" s="278">
        <v>0</v>
      </c>
      <c r="CC3" s="489" t="s">
        <v>255</v>
      </c>
    </row>
    <row r="4" spans="1:81" ht="15" customHeight="1" thickBot="1">
      <c r="A4" s="6">
        <v>2</v>
      </c>
      <c r="B4" s="220" t="s">
        <v>248</v>
      </c>
      <c r="C4" s="4"/>
      <c r="D4" s="111" t="str">
        <f>B5</f>
        <v>BURSA MALİYE</v>
      </c>
      <c r="E4" s="132">
        <v>1</v>
      </c>
      <c r="F4" s="132">
        <f t="shared" si="0"/>
        <v>12</v>
      </c>
      <c r="G4" s="48">
        <f t="shared" si="1"/>
        <v>4</v>
      </c>
      <c r="H4" s="133">
        <f t="shared" si="2"/>
        <v>1</v>
      </c>
      <c r="I4" s="26">
        <f t="shared" si="3"/>
        <v>0</v>
      </c>
      <c r="J4" s="25">
        <v>12</v>
      </c>
      <c r="K4" s="27">
        <v>8</v>
      </c>
      <c r="L4" s="141">
        <f t="shared" si="4"/>
        <v>-4</v>
      </c>
      <c r="M4" s="142">
        <f t="shared" si="5"/>
        <v>8</v>
      </c>
      <c r="N4" s="30">
        <v>0</v>
      </c>
      <c r="O4" s="14" t="str">
        <f>B6</f>
        <v>İZMİR KONAK</v>
      </c>
      <c r="P4" s="7"/>
      <c r="Q4" s="69" t="str">
        <f>D17</f>
        <v>ANKARA KAZAN</v>
      </c>
      <c r="R4" s="56">
        <v>1</v>
      </c>
      <c r="S4" s="147">
        <f t="shared" si="6"/>
        <v>11</v>
      </c>
      <c r="T4" s="76">
        <f t="shared" si="7"/>
        <v>2</v>
      </c>
      <c r="U4" s="47">
        <f aca="true" t="shared" si="28" ref="U4:U10">IF(R4&gt;1,1,0)</f>
        <v>0</v>
      </c>
      <c r="V4" s="38">
        <f aca="true" t="shared" si="29" ref="V4:V10">IF(AA4&gt;1,1,0)</f>
        <v>0</v>
      </c>
      <c r="W4" s="50">
        <v>11</v>
      </c>
      <c r="X4" s="49">
        <v>9</v>
      </c>
      <c r="Y4" s="143">
        <f t="shared" si="8"/>
        <v>-2</v>
      </c>
      <c r="Z4" s="148">
        <f t="shared" si="9"/>
        <v>9</v>
      </c>
      <c r="AA4" s="63">
        <v>0</v>
      </c>
      <c r="AB4" s="14" t="str">
        <f>D18</f>
        <v>İZMİR BOCCE</v>
      </c>
      <c r="AC4" s="149"/>
      <c r="AD4" s="12" t="str">
        <f>Q17</f>
        <v>ANKARA KAZAN</v>
      </c>
      <c r="AE4" s="21">
        <v>1</v>
      </c>
      <c r="AF4" s="22">
        <f t="shared" si="10"/>
        <v>9</v>
      </c>
      <c r="AG4" s="150">
        <f t="shared" si="11"/>
        <v>1</v>
      </c>
      <c r="AH4" s="36">
        <f t="shared" si="12"/>
        <v>1</v>
      </c>
      <c r="AI4" s="38">
        <f t="shared" si="13"/>
        <v>0</v>
      </c>
      <c r="AJ4" s="42">
        <v>9</v>
      </c>
      <c r="AK4" s="154">
        <v>8</v>
      </c>
      <c r="AL4" s="143">
        <f t="shared" si="14"/>
        <v>-1</v>
      </c>
      <c r="AM4" s="44">
        <f t="shared" si="15"/>
        <v>8</v>
      </c>
      <c r="AN4" s="30">
        <v>0</v>
      </c>
      <c r="AO4" s="14" t="str">
        <f>Q18</f>
        <v>ANKARA SİTAL</v>
      </c>
      <c r="AP4" s="149"/>
      <c r="AQ4" s="12" t="str">
        <f>AD17</f>
        <v>BURSA HASANAĞA TOKİ</v>
      </c>
      <c r="AR4" s="21">
        <v>0</v>
      </c>
      <c r="AS4" s="105">
        <f t="shared" si="16"/>
        <v>0</v>
      </c>
      <c r="AT4" s="107">
        <f t="shared" si="17"/>
        <v>-13</v>
      </c>
      <c r="AU4" s="99">
        <f t="shared" si="18"/>
        <v>0</v>
      </c>
      <c r="AV4" s="100">
        <f t="shared" si="19"/>
        <v>0</v>
      </c>
      <c r="AW4" s="85">
        <v>0</v>
      </c>
      <c r="AX4" s="84">
        <v>13</v>
      </c>
      <c r="AY4" s="143">
        <f t="shared" si="20"/>
        <v>13</v>
      </c>
      <c r="AZ4" s="108">
        <f t="shared" si="21"/>
        <v>13</v>
      </c>
      <c r="BA4" s="30">
        <v>1</v>
      </c>
      <c r="BB4" s="14" t="str">
        <f>AD18</f>
        <v>İZMİR KONAK</v>
      </c>
      <c r="BC4" s="149"/>
      <c r="BD4" s="111" t="str">
        <f>AQ17</f>
        <v>ANKARA SİTAL</v>
      </c>
      <c r="BE4" s="21"/>
      <c r="BF4" s="113">
        <f t="shared" si="22"/>
        <v>1</v>
      </c>
      <c r="BG4" s="36">
        <f t="shared" si="23"/>
        <v>0</v>
      </c>
      <c r="BH4" s="59">
        <f t="shared" si="24"/>
        <v>0</v>
      </c>
      <c r="BI4" s="109">
        <f t="shared" si="25"/>
        <v>-12</v>
      </c>
      <c r="BJ4" s="123">
        <v>1</v>
      </c>
      <c r="BK4" s="122">
        <v>13</v>
      </c>
      <c r="BL4" s="152">
        <f t="shared" si="26"/>
        <v>12</v>
      </c>
      <c r="BM4" s="114">
        <f t="shared" si="27"/>
        <v>13</v>
      </c>
      <c r="BN4" s="30"/>
      <c r="BO4" s="112" t="str">
        <f>AQ18</f>
        <v>KOCAELİ</v>
      </c>
      <c r="BP4" s="149"/>
      <c r="BQ4" s="488" t="s">
        <v>292</v>
      </c>
      <c r="BR4" s="220" t="s">
        <v>257</v>
      </c>
      <c r="BS4" s="270">
        <v>1</v>
      </c>
      <c r="BT4" s="366">
        <f>BX4</f>
        <v>13</v>
      </c>
      <c r="BU4" s="282">
        <f>SUM(BT4-CA4)</f>
        <v>9</v>
      </c>
      <c r="BV4" s="272">
        <f>IF(BS4&gt;0,1,0)</f>
        <v>1</v>
      </c>
      <c r="BW4" s="273">
        <f>IF(CB4&gt;0,1,0)</f>
        <v>0</v>
      </c>
      <c r="BX4" s="283">
        <v>13</v>
      </c>
      <c r="BY4" s="284">
        <v>4</v>
      </c>
      <c r="BZ4" s="285">
        <f>SUM(CA4-BT4)</f>
        <v>-9</v>
      </c>
      <c r="CA4" s="285">
        <f>BY4</f>
        <v>4</v>
      </c>
      <c r="CB4" s="278">
        <v>0</v>
      </c>
      <c r="CC4" s="489" t="s">
        <v>249</v>
      </c>
    </row>
    <row r="5" spans="1:81" ht="15" customHeight="1" thickBot="1">
      <c r="A5" s="6">
        <v>3</v>
      </c>
      <c r="B5" s="220" t="s">
        <v>249</v>
      </c>
      <c r="C5" s="2"/>
      <c r="D5" s="111" t="str">
        <f>B7</f>
        <v>İSTANBUL BOCCE</v>
      </c>
      <c r="E5" s="132">
        <v>1</v>
      </c>
      <c r="F5" s="132">
        <f t="shared" si="0"/>
        <v>9</v>
      </c>
      <c r="G5" s="48">
        <f t="shared" si="1"/>
        <v>4</v>
      </c>
      <c r="H5" s="133">
        <f t="shared" si="2"/>
        <v>1</v>
      </c>
      <c r="I5" s="26">
        <f t="shared" si="3"/>
        <v>0</v>
      </c>
      <c r="J5" s="25">
        <v>9</v>
      </c>
      <c r="K5" s="27">
        <v>5</v>
      </c>
      <c r="L5" s="141">
        <f t="shared" si="4"/>
        <v>-4</v>
      </c>
      <c r="M5" s="142">
        <f t="shared" si="5"/>
        <v>5</v>
      </c>
      <c r="N5" s="30">
        <v>0</v>
      </c>
      <c r="O5" s="14" t="str">
        <f>B8</f>
        <v>ESKİŞEHİR</v>
      </c>
      <c r="P5" s="7"/>
      <c r="Q5" s="69" t="str">
        <f>D19</f>
        <v>KIRIKKALE</v>
      </c>
      <c r="R5" s="56">
        <v>1</v>
      </c>
      <c r="S5" s="147">
        <f t="shared" si="6"/>
        <v>13</v>
      </c>
      <c r="T5" s="76">
        <f t="shared" si="7"/>
        <v>4</v>
      </c>
      <c r="U5" s="47">
        <f t="shared" si="28"/>
        <v>0</v>
      </c>
      <c r="V5" s="38">
        <f t="shared" si="29"/>
        <v>0</v>
      </c>
      <c r="W5" s="50">
        <v>13</v>
      </c>
      <c r="X5" s="49">
        <v>9</v>
      </c>
      <c r="Y5" s="143">
        <f t="shared" si="8"/>
        <v>-4</v>
      </c>
      <c r="Z5" s="148">
        <f t="shared" si="9"/>
        <v>9</v>
      </c>
      <c r="AA5" s="63">
        <v>0</v>
      </c>
      <c r="AB5" s="14" t="str">
        <f>D20</f>
        <v>BURSA MALİYE</v>
      </c>
      <c r="AC5" s="149"/>
      <c r="AD5" s="12" t="str">
        <f>Q19</f>
        <v>BURSA HASANAĞA TOKİ</v>
      </c>
      <c r="AE5" s="21">
        <v>1</v>
      </c>
      <c r="AF5" s="22">
        <f t="shared" si="10"/>
        <v>13</v>
      </c>
      <c r="AG5" s="150">
        <f t="shared" si="11"/>
        <v>9</v>
      </c>
      <c r="AH5" s="36">
        <f t="shared" si="12"/>
        <v>1</v>
      </c>
      <c r="AI5" s="38">
        <f t="shared" si="13"/>
        <v>0</v>
      </c>
      <c r="AJ5" s="42">
        <v>13</v>
      </c>
      <c r="AK5" s="154">
        <v>4</v>
      </c>
      <c r="AL5" s="143">
        <f t="shared" si="14"/>
        <v>-9</v>
      </c>
      <c r="AM5" s="44">
        <f t="shared" si="15"/>
        <v>4</v>
      </c>
      <c r="AN5" s="30">
        <v>0</v>
      </c>
      <c r="AO5" s="14" t="str">
        <f>Q20</f>
        <v>İZMİR BOCCE</v>
      </c>
      <c r="AP5" s="149"/>
      <c r="AQ5" s="12" t="str">
        <f>AD19</f>
        <v>BURSA MALİYE</v>
      </c>
      <c r="AR5" s="21">
        <v>0</v>
      </c>
      <c r="AS5" s="105">
        <f t="shared" si="16"/>
        <v>4</v>
      </c>
      <c r="AT5" s="107">
        <f t="shared" si="17"/>
        <v>-9</v>
      </c>
      <c r="AU5" s="99">
        <f t="shared" si="18"/>
        <v>0</v>
      </c>
      <c r="AV5" s="100">
        <f t="shared" si="19"/>
        <v>0</v>
      </c>
      <c r="AW5" s="85">
        <v>4</v>
      </c>
      <c r="AX5" s="84">
        <v>13</v>
      </c>
      <c r="AY5" s="143">
        <f t="shared" si="20"/>
        <v>9</v>
      </c>
      <c r="AZ5" s="108">
        <f t="shared" si="21"/>
        <v>13</v>
      </c>
      <c r="BA5" s="30">
        <v>1</v>
      </c>
      <c r="BB5" s="14" t="str">
        <f>AD20</f>
        <v>KÖKSAL TOPTAN GSK</v>
      </c>
      <c r="BC5" s="149"/>
      <c r="BD5" s="111" t="str">
        <f>AQ19</f>
        <v>ANKARA KAZAN</v>
      </c>
      <c r="BE5" s="21"/>
      <c r="BF5" s="113">
        <f t="shared" si="22"/>
        <v>2</v>
      </c>
      <c r="BG5" s="36">
        <f t="shared" si="23"/>
        <v>0</v>
      </c>
      <c r="BH5" s="59">
        <f t="shared" si="24"/>
        <v>0</v>
      </c>
      <c r="BI5" s="109">
        <f t="shared" si="25"/>
        <v>-11</v>
      </c>
      <c r="BJ5" s="123">
        <v>2</v>
      </c>
      <c r="BK5" s="122">
        <v>13</v>
      </c>
      <c r="BL5" s="152">
        <f t="shared" si="26"/>
        <v>11</v>
      </c>
      <c r="BM5" s="114">
        <f t="shared" si="27"/>
        <v>13</v>
      </c>
      <c r="BN5" s="30"/>
      <c r="BO5" s="112" t="str">
        <f>AQ20</f>
        <v>BURSA HASANAĞA TOKİ</v>
      </c>
      <c r="BP5" s="149"/>
      <c r="BQ5" s="488" t="s">
        <v>293</v>
      </c>
      <c r="BR5" s="220" t="s">
        <v>251</v>
      </c>
      <c r="BS5" s="270">
        <v>0</v>
      </c>
      <c r="BT5" s="366">
        <f>BX5</f>
        <v>4</v>
      </c>
      <c r="BU5" s="282">
        <f>SUM(BT5-CA5)</f>
        <v>-9</v>
      </c>
      <c r="BV5" s="272">
        <f>IF(BS5&gt;0,1,0)</f>
        <v>0</v>
      </c>
      <c r="BW5" s="273">
        <f>IF(CB5&gt;0,1,0)</f>
        <v>1</v>
      </c>
      <c r="BX5" s="283">
        <v>4</v>
      </c>
      <c r="BY5" s="284">
        <v>13</v>
      </c>
      <c r="BZ5" s="285">
        <f>SUM(CA5-BT5)</f>
        <v>9</v>
      </c>
      <c r="CA5" s="285">
        <f>BY5</f>
        <v>13</v>
      </c>
      <c r="CB5" s="278">
        <v>1</v>
      </c>
      <c r="CC5" s="489" t="s">
        <v>258</v>
      </c>
    </row>
    <row r="6" spans="1:81" ht="15" customHeight="1" thickBot="1">
      <c r="A6" s="6">
        <v>4</v>
      </c>
      <c r="B6" s="220" t="s">
        <v>106</v>
      </c>
      <c r="C6" s="2"/>
      <c r="D6" s="111" t="str">
        <f>B9</f>
        <v>İZMİR BOCCE</v>
      </c>
      <c r="E6" s="132">
        <v>1</v>
      </c>
      <c r="F6" s="132">
        <f t="shared" si="0"/>
        <v>13</v>
      </c>
      <c r="G6" s="48">
        <f t="shared" si="1"/>
        <v>7</v>
      </c>
      <c r="H6" s="133">
        <f t="shared" si="2"/>
        <v>1</v>
      </c>
      <c r="I6" s="26">
        <f t="shared" si="3"/>
        <v>0</v>
      </c>
      <c r="J6" s="25">
        <v>13</v>
      </c>
      <c r="K6" s="27">
        <v>6</v>
      </c>
      <c r="L6" s="141">
        <f t="shared" si="4"/>
        <v>-7</v>
      </c>
      <c r="M6" s="142">
        <f t="shared" si="5"/>
        <v>6</v>
      </c>
      <c r="N6" s="30">
        <v>0</v>
      </c>
      <c r="O6" s="14" t="str">
        <f>B10</f>
        <v>KOCAELİ</v>
      </c>
      <c r="P6" s="7"/>
      <c r="Q6" s="69" t="str">
        <f>D21</f>
        <v>İSTANBUL BOCCE</v>
      </c>
      <c r="R6" s="56">
        <v>0</v>
      </c>
      <c r="S6" s="147">
        <f t="shared" si="6"/>
        <v>11</v>
      </c>
      <c r="T6" s="76">
        <f t="shared" si="7"/>
        <v>-2</v>
      </c>
      <c r="U6" s="47">
        <f t="shared" si="28"/>
        <v>0</v>
      </c>
      <c r="V6" s="38">
        <f t="shared" si="29"/>
        <v>0</v>
      </c>
      <c r="W6" s="50">
        <v>11</v>
      </c>
      <c r="X6" s="49">
        <v>13</v>
      </c>
      <c r="Y6" s="143">
        <f t="shared" si="8"/>
        <v>2</v>
      </c>
      <c r="Z6" s="148">
        <f t="shared" si="9"/>
        <v>13</v>
      </c>
      <c r="AA6" s="63">
        <v>1</v>
      </c>
      <c r="AB6" s="14" t="str">
        <f>D22</f>
        <v>ANKARA SİTAL</v>
      </c>
      <c r="AC6" s="149"/>
      <c r="AD6" s="12" t="str">
        <f>Q21</f>
        <v>İZMİR KONAK</v>
      </c>
      <c r="AE6" s="21">
        <v>1</v>
      </c>
      <c r="AF6" s="22">
        <f t="shared" si="10"/>
        <v>13</v>
      </c>
      <c r="AG6" s="150">
        <f t="shared" si="11"/>
        <v>11</v>
      </c>
      <c r="AH6" s="36">
        <f t="shared" si="12"/>
        <v>1</v>
      </c>
      <c r="AI6" s="38">
        <f t="shared" si="13"/>
        <v>0</v>
      </c>
      <c r="AJ6" s="42">
        <v>13</v>
      </c>
      <c r="AK6" s="154">
        <v>2</v>
      </c>
      <c r="AL6" s="143">
        <f t="shared" si="14"/>
        <v>-11</v>
      </c>
      <c r="AM6" s="44">
        <f t="shared" si="15"/>
        <v>2</v>
      </c>
      <c r="AN6" s="30">
        <v>0</v>
      </c>
      <c r="AO6" s="14" t="str">
        <f>Q22</f>
        <v>İSTANBUL BOCCE</v>
      </c>
      <c r="AP6" s="149"/>
      <c r="AQ6" s="12" t="str">
        <f>AD21</f>
        <v>RİZE</v>
      </c>
      <c r="AR6" s="21">
        <v>0</v>
      </c>
      <c r="AS6" s="105">
        <f t="shared" si="16"/>
        <v>3</v>
      </c>
      <c r="AT6" s="107">
        <f t="shared" si="17"/>
        <v>-10</v>
      </c>
      <c r="AU6" s="99">
        <f t="shared" si="18"/>
        <v>0</v>
      </c>
      <c r="AV6" s="100">
        <f t="shared" si="19"/>
        <v>0</v>
      </c>
      <c r="AW6" s="85">
        <v>3</v>
      </c>
      <c r="AX6" s="84">
        <v>13</v>
      </c>
      <c r="AY6" s="143">
        <f t="shared" si="20"/>
        <v>10</v>
      </c>
      <c r="AZ6" s="108">
        <f t="shared" si="21"/>
        <v>13</v>
      </c>
      <c r="BA6" s="30">
        <v>1</v>
      </c>
      <c r="BB6" s="14" t="str">
        <f>AD22</f>
        <v>ANKARA SİTAL</v>
      </c>
      <c r="BC6" s="149"/>
      <c r="BD6" s="111" t="str">
        <f>AQ21</f>
        <v>BURSA MALİYE</v>
      </c>
      <c r="BE6" s="21"/>
      <c r="BF6" s="113">
        <f t="shared" si="22"/>
        <v>13</v>
      </c>
      <c r="BG6" s="36">
        <f t="shared" si="23"/>
        <v>0</v>
      </c>
      <c r="BH6" s="59">
        <f t="shared" si="24"/>
        <v>0</v>
      </c>
      <c r="BI6" s="109">
        <f t="shared" si="25"/>
        <v>8</v>
      </c>
      <c r="BJ6" s="123">
        <v>13</v>
      </c>
      <c r="BK6" s="122">
        <v>5</v>
      </c>
      <c r="BL6" s="152">
        <f t="shared" si="26"/>
        <v>-8</v>
      </c>
      <c r="BM6" s="114">
        <f t="shared" si="27"/>
        <v>5</v>
      </c>
      <c r="BN6" s="30"/>
      <c r="BO6" s="112" t="str">
        <f>AQ22</f>
        <v>KEMER YAT YELKEN</v>
      </c>
      <c r="BP6" s="149"/>
      <c r="BQ6" s="482" t="s">
        <v>294</v>
      </c>
      <c r="BR6" s="264" t="s">
        <v>248</v>
      </c>
      <c r="BS6" s="424">
        <v>1</v>
      </c>
      <c r="BT6" s="425">
        <f>BX6</f>
        <v>13</v>
      </c>
      <c r="BU6" s="426">
        <f>SUM(BT6-CA6)</f>
        <v>8</v>
      </c>
      <c r="BV6" s="483">
        <f>IF(BS6&gt;0,1,0)</f>
        <v>1</v>
      </c>
      <c r="BW6" s="484">
        <f>IF(CB6&gt;0,1,0)</f>
        <v>0</v>
      </c>
      <c r="BX6" s="427">
        <v>13</v>
      </c>
      <c r="BY6" s="428">
        <v>5</v>
      </c>
      <c r="BZ6" s="429">
        <f>SUM(CA6-BT6)</f>
        <v>-8</v>
      </c>
      <c r="CA6" s="429">
        <f>BY6</f>
        <v>5</v>
      </c>
      <c r="CB6" s="430">
        <v>0</v>
      </c>
      <c r="CC6" s="485" t="s">
        <v>252</v>
      </c>
    </row>
    <row r="7" spans="1:81" ht="15" customHeight="1">
      <c r="A7" s="6">
        <v>5</v>
      </c>
      <c r="B7" s="220" t="s">
        <v>113</v>
      </c>
      <c r="C7" s="2"/>
      <c r="D7" s="111" t="str">
        <f>B11</f>
        <v>BURSA HASANAĞA TOKİ</v>
      </c>
      <c r="E7" s="132">
        <v>1</v>
      </c>
      <c r="F7" s="132">
        <f t="shared" si="0"/>
        <v>13</v>
      </c>
      <c r="G7" s="48">
        <f t="shared" si="1"/>
        <v>13</v>
      </c>
      <c r="H7" s="133">
        <f t="shared" si="2"/>
        <v>1</v>
      </c>
      <c r="I7" s="26">
        <f t="shared" si="3"/>
        <v>0</v>
      </c>
      <c r="J7" s="25">
        <v>13</v>
      </c>
      <c r="K7" s="27">
        <v>0</v>
      </c>
      <c r="L7" s="141">
        <f t="shared" si="4"/>
        <v>-13</v>
      </c>
      <c r="M7" s="142">
        <f t="shared" si="5"/>
        <v>0</v>
      </c>
      <c r="N7" s="30">
        <v>0</v>
      </c>
      <c r="O7" s="14" t="str">
        <f>B12</f>
        <v>SİİRT</v>
      </c>
      <c r="P7" s="7"/>
      <c r="Q7" s="69" t="str">
        <f>D23</f>
        <v>RİZE</v>
      </c>
      <c r="R7" s="56">
        <v>0</v>
      </c>
      <c r="S7" s="147">
        <f t="shared" si="6"/>
        <v>9</v>
      </c>
      <c r="T7" s="76">
        <f t="shared" si="7"/>
        <v>-1</v>
      </c>
      <c r="U7" s="47">
        <f t="shared" si="28"/>
        <v>0</v>
      </c>
      <c r="V7" s="38">
        <f t="shared" si="29"/>
        <v>0</v>
      </c>
      <c r="W7" s="50">
        <v>9</v>
      </c>
      <c r="X7" s="49">
        <v>10</v>
      </c>
      <c r="Y7" s="143">
        <f t="shared" si="8"/>
        <v>1</v>
      </c>
      <c r="Z7" s="148">
        <f t="shared" si="9"/>
        <v>10</v>
      </c>
      <c r="AA7" s="63">
        <v>1</v>
      </c>
      <c r="AB7" s="14" t="str">
        <f>D24</f>
        <v>KEMER BELEDİYE</v>
      </c>
      <c r="AC7" s="149"/>
      <c r="AD7" s="12" t="str">
        <f>Q23</f>
        <v>BURSA MALİYE</v>
      </c>
      <c r="AE7" s="21">
        <v>1</v>
      </c>
      <c r="AF7" s="22">
        <f t="shared" si="10"/>
        <v>13</v>
      </c>
      <c r="AG7" s="150">
        <f t="shared" si="11"/>
        <v>10</v>
      </c>
      <c r="AH7" s="36">
        <f t="shared" si="12"/>
        <v>1</v>
      </c>
      <c r="AI7" s="38">
        <f t="shared" si="13"/>
        <v>0</v>
      </c>
      <c r="AJ7" s="42">
        <v>13</v>
      </c>
      <c r="AK7" s="154">
        <v>3</v>
      </c>
      <c r="AL7" s="143">
        <f t="shared" si="14"/>
        <v>-10</v>
      </c>
      <c r="AM7" s="44">
        <f t="shared" si="15"/>
        <v>3</v>
      </c>
      <c r="AN7" s="30">
        <v>0</v>
      </c>
      <c r="AO7" s="14" t="str">
        <f>Q24</f>
        <v>KEMER BELEDİYE</v>
      </c>
      <c r="AP7" s="149"/>
      <c r="AQ7" s="12" t="str">
        <f>AD23</f>
        <v>KOCAELİ</v>
      </c>
      <c r="AR7" s="21">
        <v>1</v>
      </c>
      <c r="AS7" s="105">
        <f t="shared" si="16"/>
        <v>13</v>
      </c>
      <c r="AT7" s="107">
        <f t="shared" si="17"/>
        <v>6</v>
      </c>
      <c r="AU7" s="99">
        <f t="shared" si="18"/>
        <v>0</v>
      </c>
      <c r="AV7" s="100">
        <f t="shared" si="19"/>
        <v>0</v>
      </c>
      <c r="AW7" s="85">
        <v>13</v>
      </c>
      <c r="AX7" s="84">
        <v>7</v>
      </c>
      <c r="AY7" s="143">
        <f t="shared" si="20"/>
        <v>-6</v>
      </c>
      <c r="AZ7" s="108">
        <f t="shared" si="21"/>
        <v>7</v>
      </c>
      <c r="BA7" s="30">
        <v>0</v>
      </c>
      <c r="BB7" s="14" t="str">
        <f>AD24</f>
        <v>ESKİŞEHİR</v>
      </c>
      <c r="BC7" s="149"/>
      <c r="BD7" s="111" t="str">
        <f>AQ23</f>
        <v>ALAÇAM GENÇLİK</v>
      </c>
      <c r="BE7" s="21"/>
      <c r="BF7" s="113">
        <f t="shared" si="22"/>
        <v>13</v>
      </c>
      <c r="BG7" s="36">
        <f t="shared" si="23"/>
        <v>0</v>
      </c>
      <c r="BH7" s="59">
        <f t="shared" si="24"/>
        <v>0</v>
      </c>
      <c r="BI7" s="109">
        <f t="shared" si="25"/>
        <v>13</v>
      </c>
      <c r="BJ7" s="123">
        <v>13</v>
      </c>
      <c r="BK7" s="122">
        <v>0</v>
      </c>
      <c r="BL7" s="152">
        <f t="shared" si="26"/>
        <v>-13</v>
      </c>
      <c r="BM7" s="114">
        <f t="shared" si="27"/>
        <v>0</v>
      </c>
      <c r="BN7" s="30"/>
      <c r="BO7" s="112" t="str">
        <f>AQ24</f>
        <v>İSTANBUL BOCCE</v>
      </c>
      <c r="BP7" s="149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</row>
    <row r="8" spans="1:81" ht="15" customHeight="1">
      <c r="A8" s="6">
        <v>6</v>
      </c>
      <c r="B8" s="220" t="s">
        <v>109</v>
      </c>
      <c r="C8" s="2"/>
      <c r="D8" s="116" t="str">
        <f>B13</f>
        <v>KEMER BELEDİYE</v>
      </c>
      <c r="E8" s="132">
        <v>0</v>
      </c>
      <c r="F8" s="132">
        <f t="shared" si="0"/>
        <v>6</v>
      </c>
      <c r="G8" s="48">
        <f t="shared" si="1"/>
        <v>-1</v>
      </c>
      <c r="H8" s="133">
        <f t="shared" si="2"/>
        <v>0</v>
      </c>
      <c r="I8" s="26">
        <f t="shared" si="3"/>
        <v>1</v>
      </c>
      <c r="J8" s="25">
        <v>6</v>
      </c>
      <c r="K8" s="27">
        <v>7</v>
      </c>
      <c r="L8" s="141">
        <f t="shared" si="4"/>
        <v>1</v>
      </c>
      <c r="M8" s="142">
        <f t="shared" si="5"/>
        <v>7</v>
      </c>
      <c r="N8" s="30">
        <v>1</v>
      </c>
      <c r="O8" s="14" t="str">
        <f>B14</f>
        <v>ANKARA SİTAL</v>
      </c>
      <c r="P8" s="7"/>
      <c r="Q8" s="69" t="str">
        <f>D25</f>
        <v>İZMİR KONAK</v>
      </c>
      <c r="R8" s="56">
        <v>1</v>
      </c>
      <c r="S8" s="147">
        <f t="shared" si="6"/>
        <v>13</v>
      </c>
      <c r="T8" s="76">
        <f t="shared" si="7"/>
        <v>9</v>
      </c>
      <c r="U8" s="47">
        <f t="shared" si="28"/>
        <v>0</v>
      </c>
      <c r="V8" s="38">
        <f t="shared" si="29"/>
        <v>0</v>
      </c>
      <c r="W8" s="50">
        <v>13</v>
      </c>
      <c r="X8" s="49">
        <v>4</v>
      </c>
      <c r="Y8" s="143">
        <f t="shared" si="8"/>
        <v>-9</v>
      </c>
      <c r="Z8" s="148">
        <f t="shared" si="9"/>
        <v>4</v>
      </c>
      <c r="AA8" s="63">
        <v>0</v>
      </c>
      <c r="AB8" s="14" t="str">
        <f>D26</f>
        <v>ESKİŞEHİR</v>
      </c>
      <c r="AC8" s="149"/>
      <c r="AD8" s="12" t="str">
        <f>Q25</f>
        <v>RİZE</v>
      </c>
      <c r="AE8" s="21">
        <v>1</v>
      </c>
      <c r="AF8" s="22">
        <f t="shared" si="10"/>
        <v>13</v>
      </c>
      <c r="AG8" s="150">
        <f t="shared" si="11"/>
        <v>7</v>
      </c>
      <c r="AH8" s="36">
        <f t="shared" si="12"/>
        <v>1</v>
      </c>
      <c r="AI8" s="38">
        <f t="shared" si="13"/>
        <v>0</v>
      </c>
      <c r="AJ8" s="42">
        <v>13</v>
      </c>
      <c r="AK8" s="154">
        <v>6</v>
      </c>
      <c r="AL8" s="143">
        <f t="shared" si="14"/>
        <v>-7</v>
      </c>
      <c r="AM8" s="44">
        <f t="shared" si="15"/>
        <v>6</v>
      </c>
      <c r="AN8" s="30">
        <v>0</v>
      </c>
      <c r="AO8" s="14" t="str">
        <f>Q26</f>
        <v>ALAÇAM GENÇLİK</v>
      </c>
      <c r="AP8" s="149"/>
      <c r="AQ8" s="12" t="str">
        <f>AD25</f>
        <v>İZMİR BOCCE</v>
      </c>
      <c r="AR8" s="21">
        <v>0</v>
      </c>
      <c r="AS8" s="105">
        <f t="shared" si="16"/>
        <v>5</v>
      </c>
      <c r="AT8" s="107">
        <f t="shared" si="17"/>
        <v>-8</v>
      </c>
      <c r="AU8" s="99">
        <f t="shared" si="18"/>
        <v>0</v>
      </c>
      <c r="AV8" s="100">
        <f t="shared" si="19"/>
        <v>0</v>
      </c>
      <c r="AW8" s="85">
        <v>5</v>
      </c>
      <c r="AX8" s="84">
        <v>13</v>
      </c>
      <c r="AY8" s="143">
        <f t="shared" si="20"/>
        <v>8</v>
      </c>
      <c r="AZ8" s="108">
        <f t="shared" si="21"/>
        <v>13</v>
      </c>
      <c r="BA8" s="30">
        <v>1</v>
      </c>
      <c r="BB8" s="14" t="str">
        <f>AD26</f>
        <v>KEMER YAT YELKEN</v>
      </c>
      <c r="BC8" s="149"/>
      <c r="BD8" s="111" t="str">
        <f>AQ25</f>
        <v>RİZE</v>
      </c>
      <c r="BE8" s="21"/>
      <c r="BF8" s="113">
        <f t="shared" si="22"/>
        <v>7</v>
      </c>
      <c r="BG8" s="36">
        <f t="shared" si="23"/>
        <v>0</v>
      </c>
      <c r="BH8" s="59">
        <f t="shared" si="24"/>
        <v>0</v>
      </c>
      <c r="BI8" s="109">
        <f t="shared" si="25"/>
        <v>-6</v>
      </c>
      <c r="BJ8" s="123">
        <v>7</v>
      </c>
      <c r="BK8" s="122">
        <v>13</v>
      </c>
      <c r="BL8" s="152">
        <f t="shared" si="26"/>
        <v>6</v>
      </c>
      <c r="BM8" s="114">
        <f t="shared" si="27"/>
        <v>13</v>
      </c>
      <c r="BN8" s="30"/>
      <c r="BO8" s="112" t="str">
        <f>AQ26</f>
        <v>BURSA NİLÜFER</v>
      </c>
      <c r="BP8" s="149"/>
      <c r="BQ8" s="674" t="s">
        <v>304</v>
      </c>
      <c r="BR8" s="674"/>
      <c r="BS8" s="674"/>
      <c r="BT8" s="674"/>
      <c r="BU8" s="674"/>
      <c r="BV8" s="674"/>
      <c r="BW8" s="674"/>
      <c r="BX8" s="674"/>
      <c r="BY8" s="674"/>
      <c r="BZ8" s="674"/>
      <c r="CA8" s="674"/>
      <c r="CB8" s="674"/>
      <c r="CC8" s="674"/>
    </row>
    <row r="9" spans="1:81" ht="15" customHeight="1" thickBot="1">
      <c r="A9" s="6">
        <v>7</v>
      </c>
      <c r="B9" s="220" t="s">
        <v>250</v>
      </c>
      <c r="C9" s="2"/>
      <c r="D9" s="111" t="str">
        <f>B15</f>
        <v>BURSA NİLÜFER</v>
      </c>
      <c r="E9" s="132">
        <v>0</v>
      </c>
      <c r="F9" s="132">
        <f t="shared" si="0"/>
        <v>4</v>
      </c>
      <c r="G9" s="48">
        <f t="shared" si="1"/>
        <v>-6</v>
      </c>
      <c r="H9" s="133">
        <f t="shared" si="2"/>
        <v>0</v>
      </c>
      <c r="I9" s="26">
        <f t="shared" si="3"/>
        <v>1</v>
      </c>
      <c r="J9" s="25">
        <v>4</v>
      </c>
      <c r="K9" s="27">
        <v>10</v>
      </c>
      <c r="L9" s="141">
        <f t="shared" si="4"/>
        <v>6</v>
      </c>
      <c r="M9" s="142">
        <f t="shared" si="5"/>
        <v>10</v>
      </c>
      <c r="N9" s="30">
        <v>1</v>
      </c>
      <c r="O9" s="14" t="str">
        <f>B16</f>
        <v>KIRIKKALE</v>
      </c>
      <c r="P9" s="7"/>
      <c r="Q9" s="69" t="str">
        <f>D27</f>
        <v>BURSA NİLÜFER</v>
      </c>
      <c r="R9" s="56">
        <v>0</v>
      </c>
      <c r="S9" s="147">
        <f t="shared" si="6"/>
        <v>7</v>
      </c>
      <c r="T9" s="76">
        <f t="shared" si="7"/>
        <v>-6</v>
      </c>
      <c r="U9" s="47">
        <f t="shared" si="28"/>
        <v>0</v>
      </c>
      <c r="V9" s="38">
        <f t="shared" si="29"/>
        <v>0</v>
      </c>
      <c r="W9" s="50">
        <v>7</v>
      </c>
      <c r="X9" s="49">
        <v>13</v>
      </c>
      <c r="Y9" s="143">
        <f t="shared" si="8"/>
        <v>6</v>
      </c>
      <c r="Z9" s="148">
        <f t="shared" si="9"/>
        <v>13</v>
      </c>
      <c r="AA9" s="63">
        <v>1</v>
      </c>
      <c r="AB9" s="14" t="str">
        <f>D28</f>
        <v>ALAÇAM GENÇLİK</v>
      </c>
      <c r="AC9" s="149"/>
      <c r="AD9" s="12" t="str">
        <f>Q27</f>
        <v>KEMER YAT YELKEN</v>
      </c>
      <c r="AE9" s="21">
        <v>0</v>
      </c>
      <c r="AF9" s="22">
        <f t="shared" si="10"/>
        <v>9</v>
      </c>
      <c r="AG9" s="150">
        <f t="shared" si="11"/>
        <v>-4</v>
      </c>
      <c r="AH9" s="36">
        <f t="shared" si="12"/>
        <v>0</v>
      </c>
      <c r="AI9" s="38">
        <f t="shared" si="13"/>
        <v>1</v>
      </c>
      <c r="AJ9" s="42">
        <v>9</v>
      </c>
      <c r="AK9" s="154">
        <v>13</v>
      </c>
      <c r="AL9" s="143">
        <f t="shared" si="14"/>
        <v>4</v>
      </c>
      <c r="AM9" s="44">
        <f t="shared" si="15"/>
        <v>13</v>
      </c>
      <c r="AN9" s="30">
        <v>1</v>
      </c>
      <c r="AO9" s="14" t="str">
        <f>Q28</f>
        <v>KOCAELİ</v>
      </c>
      <c r="AP9" s="149"/>
      <c r="AQ9" s="12" t="str">
        <f>AD27</f>
        <v>ALAÇAM GENÇLİK</v>
      </c>
      <c r="AR9" s="21">
        <v>1</v>
      </c>
      <c r="AS9" s="105">
        <f t="shared" si="16"/>
        <v>13</v>
      </c>
      <c r="AT9" s="107">
        <f t="shared" si="17"/>
        <v>6</v>
      </c>
      <c r="AU9" s="99">
        <f t="shared" si="18"/>
        <v>0</v>
      </c>
      <c r="AV9" s="100">
        <f t="shared" si="19"/>
        <v>0</v>
      </c>
      <c r="AW9" s="85">
        <v>13</v>
      </c>
      <c r="AX9" s="84">
        <v>7</v>
      </c>
      <c r="AY9" s="143">
        <f t="shared" si="20"/>
        <v>-6</v>
      </c>
      <c r="AZ9" s="108">
        <f t="shared" si="21"/>
        <v>7</v>
      </c>
      <c r="BA9" s="30">
        <v>0</v>
      </c>
      <c r="BB9" s="14" t="str">
        <f>AD28</f>
        <v>KEMER BELEDİYE</v>
      </c>
      <c r="BC9" s="149"/>
      <c r="BD9" s="111" t="str">
        <f>AQ27</f>
        <v>ESKİŞEHİR</v>
      </c>
      <c r="BE9" s="21"/>
      <c r="BF9" s="113">
        <f t="shared" si="22"/>
        <v>6</v>
      </c>
      <c r="BG9" s="36">
        <f t="shared" si="23"/>
        <v>0</v>
      </c>
      <c r="BH9" s="59">
        <f t="shared" si="24"/>
        <v>0</v>
      </c>
      <c r="BI9" s="109">
        <f t="shared" si="25"/>
        <v>-7</v>
      </c>
      <c r="BJ9" s="123">
        <v>6</v>
      </c>
      <c r="BK9" s="122">
        <v>13</v>
      </c>
      <c r="BL9" s="152">
        <f t="shared" si="26"/>
        <v>7</v>
      </c>
      <c r="BM9" s="114">
        <f t="shared" si="27"/>
        <v>13</v>
      </c>
      <c r="BN9" s="30"/>
      <c r="BO9" s="112" t="str">
        <f>AQ28</f>
        <v>İZMİR BOCCE</v>
      </c>
      <c r="BP9" s="149"/>
      <c r="BQ9" s="674"/>
      <c r="BR9" s="674"/>
      <c r="BS9" s="674"/>
      <c r="BT9" s="674"/>
      <c r="BU9" s="674"/>
      <c r="BV9" s="674"/>
      <c r="BW9" s="674"/>
      <c r="BX9" s="674"/>
      <c r="BY9" s="674"/>
      <c r="BZ9" s="674"/>
      <c r="CA9" s="674"/>
      <c r="CB9" s="674"/>
      <c r="CC9" s="674"/>
    </row>
    <row r="10" spans="1:81" ht="15" customHeight="1">
      <c r="A10" s="6">
        <v>8</v>
      </c>
      <c r="B10" s="220" t="s">
        <v>251</v>
      </c>
      <c r="C10" s="2"/>
      <c r="D10" s="179" t="str">
        <f>B17</f>
        <v>ALAÇAM GENÇLİK</v>
      </c>
      <c r="E10" s="198">
        <v>0</v>
      </c>
      <c r="F10" s="198">
        <f t="shared" si="0"/>
        <v>5</v>
      </c>
      <c r="G10" s="199">
        <f t="shared" si="1"/>
        <v>-8</v>
      </c>
      <c r="H10" s="200">
        <f t="shared" si="2"/>
        <v>0</v>
      </c>
      <c r="I10" s="201">
        <f t="shared" si="3"/>
        <v>1</v>
      </c>
      <c r="J10" s="377">
        <v>5</v>
      </c>
      <c r="K10" s="378">
        <v>13</v>
      </c>
      <c r="L10" s="204">
        <f t="shared" si="4"/>
        <v>8</v>
      </c>
      <c r="M10" s="205">
        <f t="shared" si="5"/>
        <v>13</v>
      </c>
      <c r="N10" s="173">
        <v>1</v>
      </c>
      <c r="O10" s="160" t="str">
        <f>B18</f>
        <v>ANKARA KAZAN</v>
      </c>
      <c r="P10" s="7"/>
      <c r="Q10" s="161" t="str">
        <f>D29</f>
        <v>KEMER YAT YELKEN</v>
      </c>
      <c r="R10" s="162">
        <v>1</v>
      </c>
      <c r="S10" s="206">
        <f t="shared" si="6"/>
        <v>13</v>
      </c>
      <c r="T10" s="207">
        <f t="shared" si="7"/>
        <v>5</v>
      </c>
      <c r="U10" s="163">
        <f t="shared" si="28"/>
        <v>0</v>
      </c>
      <c r="V10" s="164">
        <f t="shared" si="29"/>
        <v>0</v>
      </c>
      <c r="W10" s="165">
        <v>13</v>
      </c>
      <c r="X10" s="166">
        <v>8</v>
      </c>
      <c r="Y10" s="208">
        <f t="shared" si="8"/>
        <v>-5</v>
      </c>
      <c r="Z10" s="209">
        <f t="shared" si="9"/>
        <v>8</v>
      </c>
      <c r="AA10" s="159">
        <v>0</v>
      </c>
      <c r="AB10" s="160" t="str">
        <f>D30</f>
        <v>SİİRT</v>
      </c>
      <c r="AC10" s="210"/>
      <c r="AD10" s="167" t="str">
        <f>Q29</f>
        <v>BURSA NİLÜFER</v>
      </c>
      <c r="AE10" s="168">
        <v>0</v>
      </c>
      <c r="AF10" s="169">
        <f t="shared" si="10"/>
        <v>6</v>
      </c>
      <c r="AG10" s="211">
        <f t="shared" si="11"/>
        <v>-7</v>
      </c>
      <c r="AH10" s="170">
        <f t="shared" si="12"/>
        <v>0</v>
      </c>
      <c r="AI10" s="164">
        <f t="shared" si="13"/>
        <v>1</v>
      </c>
      <c r="AJ10" s="171">
        <v>6</v>
      </c>
      <c r="AK10" s="212">
        <v>13</v>
      </c>
      <c r="AL10" s="208">
        <f t="shared" si="14"/>
        <v>7</v>
      </c>
      <c r="AM10" s="172">
        <f t="shared" si="15"/>
        <v>13</v>
      </c>
      <c r="AN10" s="173">
        <v>1</v>
      </c>
      <c r="AO10" s="160" t="str">
        <f>Q30</f>
        <v>ESKİŞEHİR</v>
      </c>
      <c r="AP10" s="210"/>
      <c r="AQ10" s="167" t="str">
        <f>AD29</f>
        <v>SİİRT</v>
      </c>
      <c r="AR10" s="168">
        <v>0</v>
      </c>
      <c r="AS10" s="105">
        <f t="shared" si="16"/>
        <v>4</v>
      </c>
      <c r="AT10" s="174">
        <f t="shared" si="17"/>
        <v>-9</v>
      </c>
      <c r="AU10" s="175">
        <f t="shared" si="18"/>
        <v>0</v>
      </c>
      <c r="AV10" s="176">
        <f t="shared" si="19"/>
        <v>0</v>
      </c>
      <c r="AW10" s="177">
        <v>4</v>
      </c>
      <c r="AX10" s="178">
        <v>13</v>
      </c>
      <c r="AY10" s="208">
        <f t="shared" si="20"/>
        <v>9</v>
      </c>
      <c r="AZ10" s="108">
        <f t="shared" si="21"/>
        <v>13</v>
      </c>
      <c r="BA10" s="173">
        <v>1</v>
      </c>
      <c r="BB10" s="160" t="str">
        <f>AD30</f>
        <v>BURSA NİLÜFER</v>
      </c>
      <c r="BC10" s="210"/>
      <c r="BD10" s="111" t="str">
        <f>AQ29</f>
        <v>KEMER BELEDİYE</v>
      </c>
      <c r="BE10" s="21"/>
      <c r="BF10" s="113">
        <f t="shared" si="22"/>
        <v>13</v>
      </c>
      <c r="BG10" s="36">
        <f t="shared" si="23"/>
        <v>0</v>
      </c>
      <c r="BH10" s="59">
        <f t="shared" si="24"/>
        <v>0</v>
      </c>
      <c r="BI10" s="109">
        <f t="shared" si="25"/>
        <v>13</v>
      </c>
      <c r="BJ10" s="123">
        <v>13</v>
      </c>
      <c r="BK10" s="122">
        <v>0</v>
      </c>
      <c r="BL10" s="152">
        <f t="shared" si="26"/>
        <v>-13</v>
      </c>
      <c r="BM10" s="114">
        <f t="shared" si="27"/>
        <v>0</v>
      </c>
      <c r="BN10" s="30"/>
      <c r="BO10" s="112" t="str">
        <f>AQ30</f>
        <v>SİİRT</v>
      </c>
      <c r="BP10" s="210"/>
      <c r="BQ10" s="479"/>
      <c r="BR10" s="680" t="s">
        <v>1</v>
      </c>
      <c r="BS10" s="678" t="s">
        <v>6</v>
      </c>
      <c r="BT10" s="678" t="s">
        <v>7</v>
      </c>
      <c r="BU10" s="678" t="s">
        <v>13</v>
      </c>
      <c r="BV10" s="681" t="s">
        <v>8</v>
      </c>
      <c r="BW10" s="681"/>
      <c r="BX10" s="678" t="s">
        <v>307</v>
      </c>
      <c r="BY10" s="678"/>
      <c r="BZ10" s="678" t="s">
        <v>13</v>
      </c>
      <c r="CA10" s="678" t="s">
        <v>7</v>
      </c>
      <c r="CB10" s="678" t="s">
        <v>10</v>
      </c>
      <c r="CC10" s="675" t="s">
        <v>2</v>
      </c>
    </row>
    <row r="11" spans="1:81" ht="15" customHeight="1" thickBot="1">
      <c r="A11" s="6">
        <v>9</v>
      </c>
      <c r="B11" s="220" t="s">
        <v>252</v>
      </c>
      <c r="C11" s="2"/>
      <c r="D11" s="179" t="str">
        <f>B19</f>
        <v>RİZE</v>
      </c>
      <c r="E11" s="198"/>
      <c r="F11" s="198">
        <f>SUM(J11)</f>
        <v>0</v>
      </c>
      <c r="G11" s="199">
        <f>SUM(J11-K11)</f>
        <v>0</v>
      </c>
      <c r="H11" s="200">
        <f>IF(E11&gt;0,1,0)</f>
        <v>0</v>
      </c>
      <c r="I11" s="201">
        <f>IF(N11&gt;0,1,0)</f>
        <v>0</v>
      </c>
      <c r="J11" s="202"/>
      <c r="K11" s="203"/>
      <c r="L11" s="204">
        <f>SUM(K11-J11)</f>
        <v>0</v>
      </c>
      <c r="M11" s="205">
        <f>SUM(K11)</f>
        <v>0</v>
      </c>
      <c r="N11" s="173"/>
      <c r="O11" s="160" t="str">
        <f>B20</f>
        <v>BAY</v>
      </c>
      <c r="P11" s="213"/>
      <c r="Q11" s="69" t="str">
        <f>D31</f>
        <v>KOCAELİ</v>
      </c>
      <c r="R11" s="56"/>
      <c r="S11" s="147">
        <f>(W11)</f>
        <v>0</v>
      </c>
      <c r="T11" s="76">
        <f>(W11-X11)</f>
        <v>0</v>
      </c>
      <c r="U11" s="47">
        <f>IF(R11&gt;1,1,0)</f>
        <v>0</v>
      </c>
      <c r="V11" s="38">
        <f>IF(AA11&gt;1,1,0)</f>
        <v>0</v>
      </c>
      <c r="W11" s="50"/>
      <c r="X11" s="49"/>
      <c r="Y11" s="143">
        <f>(X11-W11)</f>
        <v>0</v>
      </c>
      <c r="Z11" s="148">
        <f>(X11)</f>
        <v>0</v>
      </c>
      <c r="AA11" s="63"/>
      <c r="AB11" s="14" t="str">
        <f>D32</f>
        <v>BAY</v>
      </c>
      <c r="AC11" s="213"/>
      <c r="AD11" s="579" t="s">
        <v>23</v>
      </c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03"/>
      <c r="AQ11" s="579" t="s">
        <v>24</v>
      </c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03"/>
      <c r="BD11" s="504"/>
      <c r="BE11" s="505"/>
      <c r="BF11" s="506"/>
      <c r="BG11" s="505"/>
      <c r="BH11" s="505"/>
      <c r="BI11" s="505"/>
      <c r="BJ11" s="507"/>
      <c r="BK11" s="507"/>
      <c r="BL11" s="507"/>
      <c r="BM11" s="507"/>
      <c r="BN11" s="508"/>
      <c r="BO11" s="504"/>
      <c r="BP11" s="503"/>
      <c r="BQ11" s="480" t="s">
        <v>299</v>
      </c>
      <c r="BR11" s="566"/>
      <c r="BS11" s="679"/>
      <c r="BT11" s="679"/>
      <c r="BU11" s="679"/>
      <c r="BV11" s="682"/>
      <c r="BW11" s="682"/>
      <c r="BX11" s="679"/>
      <c r="BY11" s="679"/>
      <c r="BZ11" s="679"/>
      <c r="CA11" s="679"/>
      <c r="CB11" s="679"/>
      <c r="CC11" s="676"/>
    </row>
    <row r="12" spans="1:81" ht="15" customHeight="1" thickBot="1">
      <c r="A12" s="6">
        <v>10</v>
      </c>
      <c r="B12" s="220" t="s">
        <v>253</v>
      </c>
      <c r="C12" s="2"/>
      <c r="D12" s="597" t="s">
        <v>123</v>
      </c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8"/>
      <c r="Q12" s="579" t="s">
        <v>262</v>
      </c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8"/>
      <c r="AD12" s="582" t="s">
        <v>4</v>
      </c>
      <c r="AE12" s="571" t="s">
        <v>124</v>
      </c>
      <c r="AF12" s="571" t="s">
        <v>121</v>
      </c>
      <c r="AG12" s="571" t="s">
        <v>7</v>
      </c>
      <c r="AH12" s="215" t="s">
        <v>11</v>
      </c>
      <c r="AI12" s="214"/>
      <c r="AJ12" s="214"/>
      <c r="AK12" s="214"/>
      <c r="AL12" s="214"/>
      <c r="AM12" s="214"/>
      <c r="AN12" s="214"/>
      <c r="AO12" s="214"/>
      <c r="AP12" s="8"/>
      <c r="AQ12" s="582" t="s">
        <v>4</v>
      </c>
      <c r="AR12" s="571" t="s">
        <v>124</v>
      </c>
      <c r="AS12" s="571" t="s">
        <v>121</v>
      </c>
      <c r="AT12" s="571" t="s">
        <v>7</v>
      </c>
      <c r="AU12" s="215" t="s">
        <v>11</v>
      </c>
      <c r="AV12" s="214"/>
      <c r="AW12" s="214"/>
      <c r="AX12" s="214"/>
      <c r="AY12" s="214"/>
      <c r="AZ12" s="214"/>
      <c r="BA12" s="214"/>
      <c r="BB12" s="214"/>
      <c r="BC12" s="8"/>
      <c r="BD12" s="579" t="s">
        <v>25</v>
      </c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8"/>
      <c r="BQ12" s="481" t="s">
        <v>295</v>
      </c>
      <c r="BR12" s="220" t="s">
        <v>106</v>
      </c>
      <c r="BS12" s="270">
        <v>1</v>
      </c>
      <c r="BT12" s="271">
        <f>BX12</f>
        <v>13</v>
      </c>
      <c r="BU12" s="363">
        <f>SUM(BT12-CA12)</f>
        <v>12</v>
      </c>
      <c r="BV12" s="272">
        <f>IF(BS12&gt;0,1,0)</f>
        <v>1</v>
      </c>
      <c r="BW12" s="273">
        <f>IF(CB12&gt;0,1,0)</f>
        <v>0</v>
      </c>
      <c r="BX12" s="364">
        <v>13</v>
      </c>
      <c r="BY12" s="365">
        <v>1</v>
      </c>
      <c r="BZ12" s="277">
        <f>SUM(CA12-BT12)</f>
        <v>-12</v>
      </c>
      <c r="CA12" s="277">
        <f>BY12</f>
        <v>1</v>
      </c>
      <c r="CB12" s="278">
        <v>0</v>
      </c>
      <c r="CC12" s="264" t="s">
        <v>248</v>
      </c>
    </row>
    <row r="13" spans="1:81" ht="15" customHeight="1" thickBot="1">
      <c r="A13" s="6">
        <v>11</v>
      </c>
      <c r="B13" s="220" t="s">
        <v>254</v>
      </c>
      <c r="C13" s="2"/>
      <c r="D13" s="582" t="s">
        <v>4</v>
      </c>
      <c r="E13" s="690" t="s">
        <v>124</v>
      </c>
      <c r="F13" s="690" t="s">
        <v>121</v>
      </c>
      <c r="G13" s="690" t="s">
        <v>7</v>
      </c>
      <c r="H13" s="215" t="s">
        <v>11</v>
      </c>
      <c r="I13" s="32" t="s">
        <v>12</v>
      </c>
      <c r="J13" s="33"/>
      <c r="K13" s="33"/>
      <c r="L13" s="33"/>
      <c r="M13" s="33"/>
      <c r="N13" s="33"/>
      <c r="O13" s="34"/>
      <c r="P13" s="8"/>
      <c r="Q13" s="582" t="s">
        <v>4</v>
      </c>
      <c r="R13" s="571" t="s">
        <v>124</v>
      </c>
      <c r="S13" s="571" t="s">
        <v>121</v>
      </c>
      <c r="T13" s="571" t="s">
        <v>7</v>
      </c>
      <c r="U13" s="215" t="s">
        <v>11</v>
      </c>
      <c r="V13" s="214"/>
      <c r="W13" s="214"/>
      <c r="X13" s="214"/>
      <c r="Y13" s="214"/>
      <c r="Z13" s="214"/>
      <c r="AA13" s="214"/>
      <c r="AB13" s="214"/>
      <c r="AC13" s="8"/>
      <c r="AD13" s="689"/>
      <c r="AE13" s="571"/>
      <c r="AF13" s="571"/>
      <c r="AG13" s="571"/>
      <c r="AH13" s="357"/>
      <c r="AI13" s="214"/>
      <c r="AJ13" s="214"/>
      <c r="AK13" s="214"/>
      <c r="AL13" s="214"/>
      <c r="AM13" s="214"/>
      <c r="AN13" s="214"/>
      <c r="AO13" s="214"/>
      <c r="AP13" s="8"/>
      <c r="AQ13" s="689"/>
      <c r="AR13" s="571"/>
      <c r="AS13" s="571"/>
      <c r="AT13" s="571"/>
      <c r="AU13" s="357"/>
      <c r="AV13" s="214"/>
      <c r="AW13" s="214"/>
      <c r="AX13" s="214"/>
      <c r="AY13" s="214"/>
      <c r="AZ13" s="214"/>
      <c r="BA13" s="214"/>
      <c r="BB13" s="214"/>
      <c r="BC13" s="8"/>
      <c r="BD13" s="683" t="s">
        <v>4</v>
      </c>
      <c r="BE13" s="685" t="s">
        <v>133</v>
      </c>
      <c r="BF13" s="685" t="s">
        <v>134</v>
      </c>
      <c r="BG13" s="687" t="s">
        <v>135</v>
      </c>
      <c r="BH13" s="291"/>
      <c r="BI13" s="291"/>
      <c r="BJ13" s="291"/>
      <c r="BK13" s="291"/>
      <c r="BL13" s="291"/>
      <c r="BM13" s="291"/>
      <c r="BN13" s="291"/>
      <c r="BO13" s="291"/>
      <c r="BP13" s="8"/>
      <c r="BQ13" s="482" t="s">
        <v>296</v>
      </c>
      <c r="BR13" s="220" t="s">
        <v>257</v>
      </c>
      <c r="BS13" s="424">
        <v>0</v>
      </c>
      <c r="BT13" s="425">
        <f>BX13</f>
        <v>2</v>
      </c>
      <c r="BU13" s="426">
        <f>SUM(BT13-CA13)</f>
        <v>-11</v>
      </c>
      <c r="BV13" s="483">
        <f>IF(BS13&gt;0,1,0)</f>
        <v>0</v>
      </c>
      <c r="BW13" s="484">
        <f>IF(CB13&gt;0,1,0)</f>
        <v>1</v>
      </c>
      <c r="BX13" s="427">
        <v>2</v>
      </c>
      <c r="BY13" s="428">
        <v>13</v>
      </c>
      <c r="BZ13" s="429">
        <f>SUM(CA13-BT13)</f>
        <v>11</v>
      </c>
      <c r="CA13" s="429">
        <f>BY13</f>
        <v>13</v>
      </c>
      <c r="CB13" s="430">
        <v>1</v>
      </c>
      <c r="CC13" s="489" t="s">
        <v>258</v>
      </c>
    </row>
    <row r="14" spans="1:81" ht="15" customHeight="1">
      <c r="A14" s="6">
        <v>12</v>
      </c>
      <c r="B14" s="220" t="s">
        <v>255</v>
      </c>
      <c r="C14" s="2"/>
      <c r="D14" s="583"/>
      <c r="E14" s="691"/>
      <c r="F14" s="691"/>
      <c r="G14" s="691"/>
      <c r="H14" s="216"/>
      <c r="I14" s="31"/>
      <c r="J14" s="126"/>
      <c r="K14" s="126"/>
      <c r="L14" s="126"/>
      <c r="M14" s="126"/>
      <c r="N14" s="126"/>
      <c r="O14" s="222"/>
      <c r="P14" s="10"/>
      <c r="Q14" s="583"/>
      <c r="R14" s="571"/>
      <c r="S14" s="571"/>
      <c r="T14" s="571"/>
      <c r="U14" s="216"/>
      <c r="V14" s="24"/>
      <c r="W14" s="6"/>
      <c r="X14" s="6"/>
      <c r="Y14" s="6"/>
      <c r="Z14" s="6"/>
      <c r="AA14" s="6"/>
      <c r="AB14" s="6"/>
      <c r="AC14" s="10"/>
      <c r="AD14" s="583"/>
      <c r="AE14" s="571"/>
      <c r="AF14" s="571"/>
      <c r="AG14" s="571"/>
      <c r="AH14" s="216"/>
      <c r="AI14" s="24"/>
      <c r="AJ14" s="86"/>
      <c r="AK14" s="86"/>
      <c r="AL14" s="86"/>
      <c r="AM14" s="86"/>
      <c r="AN14" s="86"/>
      <c r="AO14" s="87"/>
      <c r="AP14" s="10"/>
      <c r="AQ14" s="583"/>
      <c r="AR14" s="571"/>
      <c r="AS14" s="571"/>
      <c r="AT14" s="571"/>
      <c r="AU14" s="216"/>
      <c r="AV14" s="24"/>
      <c r="AW14" s="387"/>
      <c r="AX14" s="387"/>
      <c r="AY14" s="387"/>
      <c r="AZ14" s="387"/>
      <c r="BA14" s="387"/>
      <c r="BB14" s="388"/>
      <c r="BC14" s="10"/>
      <c r="BD14" s="684"/>
      <c r="BE14" s="686"/>
      <c r="BF14" s="686"/>
      <c r="BG14" s="688"/>
      <c r="BH14" s="24" t="s">
        <v>11</v>
      </c>
      <c r="BI14" s="90"/>
      <c r="BJ14" s="86"/>
      <c r="BK14" s="86"/>
      <c r="BL14" s="86"/>
      <c r="BM14" s="86"/>
      <c r="BN14" s="86"/>
      <c r="BO14" s="87"/>
      <c r="BP14" s="10"/>
      <c r="BQ14" s="253"/>
      <c r="BR14" s="351"/>
      <c r="BS14" s="340"/>
      <c r="BT14" s="347"/>
      <c r="BU14" s="340"/>
      <c r="BV14" s="340"/>
      <c r="BW14" s="340"/>
      <c r="BX14" s="348"/>
      <c r="BY14" s="348"/>
      <c r="BZ14" s="348"/>
      <c r="CA14" s="348"/>
      <c r="CB14" s="345"/>
      <c r="CC14" s="351"/>
    </row>
    <row r="15" spans="1:81" ht="15" customHeight="1">
      <c r="A15" s="6">
        <v>13</v>
      </c>
      <c r="B15" s="220" t="s">
        <v>256</v>
      </c>
      <c r="C15" s="2"/>
      <c r="D15" s="220" t="s">
        <v>252</v>
      </c>
      <c r="E15" s="128">
        <v>13</v>
      </c>
      <c r="F15" s="129">
        <v>0</v>
      </c>
      <c r="G15" s="219">
        <f aca="true" t="shared" si="30" ref="G15:G31">SUM(E15-F15)</f>
        <v>13</v>
      </c>
      <c r="H15" s="125">
        <v>1</v>
      </c>
      <c r="I15" s="31"/>
      <c r="J15" s="393" t="s">
        <v>277</v>
      </c>
      <c r="K15" s="126"/>
      <c r="L15" s="126"/>
      <c r="M15" s="126"/>
      <c r="N15" s="126"/>
      <c r="O15" s="127"/>
      <c r="P15" s="11"/>
      <c r="Q15" s="220" t="s">
        <v>248</v>
      </c>
      <c r="R15" s="128">
        <v>26</v>
      </c>
      <c r="S15" s="129">
        <v>12</v>
      </c>
      <c r="T15" s="219">
        <f aca="true" t="shared" si="31" ref="T15:T31">SUM(R15-S15)</f>
        <v>14</v>
      </c>
      <c r="U15" s="125">
        <v>2</v>
      </c>
      <c r="V15" s="31"/>
      <c r="W15" s="393"/>
      <c r="X15" s="130"/>
      <c r="Y15" s="130"/>
      <c r="Z15" s="130"/>
      <c r="AA15" s="130"/>
      <c r="AB15" s="131"/>
      <c r="AC15" s="11"/>
      <c r="AD15" s="220" t="s">
        <v>257</v>
      </c>
      <c r="AE15" s="128">
        <v>35</v>
      </c>
      <c r="AF15" s="129">
        <v>17</v>
      </c>
      <c r="AG15" s="219">
        <f aca="true" t="shared" si="32" ref="AG15:AG31">SUM(AE15-AF15)</f>
        <v>18</v>
      </c>
      <c r="AH15" s="125">
        <v>3</v>
      </c>
      <c r="AI15" s="31"/>
      <c r="AJ15" s="88"/>
      <c r="AK15" s="88"/>
      <c r="AL15" s="88"/>
      <c r="AM15" s="88"/>
      <c r="AN15" s="88"/>
      <c r="AO15" s="89"/>
      <c r="AP15" s="11"/>
      <c r="AQ15" s="220" t="s">
        <v>257</v>
      </c>
      <c r="AR15" s="128">
        <v>44</v>
      </c>
      <c r="AS15" s="129">
        <v>25</v>
      </c>
      <c r="AT15" s="219">
        <f aca="true" t="shared" si="33" ref="AT15:AT31">SUM(AR15-AS15)</f>
        <v>19</v>
      </c>
      <c r="AU15" s="125">
        <v>4</v>
      </c>
      <c r="AV15" s="373"/>
      <c r="AW15" s="88"/>
      <c r="AX15" s="88"/>
      <c r="AY15" s="88"/>
      <c r="AZ15" s="88"/>
      <c r="BA15" s="88"/>
      <c r="BB15" s="88"/>
      <c r="BC15" s="11">
        <v>1</v>
      </c>
      <c r="BD15" s="220" t="s">
        <v>106</v>
      </c>
      <c r="BE15" s="128">
        <v>53</v>
      </c>
      <c r="BF15" s="129">
        <v>23</v>
      </c>
      <c r="BG15" s="219">
        <f aca="true" t="shared" si="34" ref="BG15:BG31">SUM(BE15-BF15)</f>
        <v>30</v>
      </c>
      <c r="BH15" s="125">
        <v>4</v>
      </c>
      <c r="BI15" s="31"/>
      <c r="BJ15" s="88"/>
      <c r="BK15" s="88"/>
      <c r="BL15" s="88"/>
      <c r="BM15" s="88"/>
      <c r="BN15" s="88"/>
      <c r="BO15" s="89"/>
      <c r="BP15" s="11"/>
      <c r="BQ15" s="674" t="s">
        <v>304</v>
      </c>
      <c r="BR15" s="674"/>
      <c r="BS15" s="674"/>
      <c r="BT15" s="674"/>
      <c r="BU15" s="674"/>
      <c r="BV15" s="674"/>
      <c r="BW15" s="674"/>
      <c r="BX15" s="674"/>
      <c r="BY15" s="674"/>
      <c r="BZ15" s="674"/>
      <c r="CA15" s="674"/>
      <c r="CB15" s="674"/>
      <c r="CC15" s="674"/>
    </row>
    <row r="16" spans="1:81" ht="15" customHeight="1" thickBot="1">
      <c r="A16" s="6">
        <v>14</v>
      </c>
      <c r="B16" s="220" t="s">
        <v>257</v>
      </c>
      <c r="C16" s="2"/>
      <c r="D16" s="220" t="s">
        <v>248</v>
      </c>
      <c r="E16" s="128">
        <v>13</v>
      </c>
      <c r="F16" s="129">
        <v>4</v>
      </c>
      <c r="G16" s="219">
        <f t="shared" si="30"/>
        <v>9</v>
      </c>
      <c r="H16" s="125">
        <v>1</v>
      </c>
      <c r="I16" s="31"/>
      <c r="J16" s="393" t="s">
        <v>280</v>
      </c>
      <c r="K16" s="126"/>
      <c r="L16" s="126"/>
      <c r="M16" s="126"/>
      <c r="N16" s="126"/>
      <c r="O16" s="127"/>
      <c r="P16" s="11"/>
      <c r="Q16" s="220" t="s">
        <v>257</v>
      </c>
      <c r="R16" s="128">
        <v>23</v>
      </c>
      <c r="S16" s="129">
        <v>13</v>
      </c>
      <c r="T16" s="219">
        <f t="shared" si="31"/>
        <v>10</v>
      </c>
      <c r="U16" s="125">
        <v>2</v>
      </c>
      <c r="V16" s="31"/>
      <c r="W16" s="130"/>
      <c r="X16" s="130"/>
      <c r="Y16" s="130"/>
      <c r="Z16" s="130"/>
      <c r="AA16" s="130"/>
      <c r="AB16" s="131"/>
      <c r="AC16" s="11"/>
      <c r="AD16" s="220" t="s">
        <v>259</v>
      </c>
      <c r="AE16" s="128">
        <v>33</v>
      </c>
      <c r="AF16" s="129">
        <v>26</v>
      </c>
      <c r="AG16" s="219">
        <f t="shared" si="32"/>
        <v>7</v>
      </c>
      <c r="AH16" s="125">
        <v>3</v>
      </c>
      <c r="AI16" s="31"/>
      <c r="AJ16" s="88"/>
      <c r="AK16" s="88"/>
      <c r="AL16" s="88"/>
      <c r="AM16" s="88"/>
      <c r="AN16" s="88"/>
      <c r="AO16" s="89"/>
      <c r="AP16" s="11"/>
      <c r="AQ16" s="220" t="s">
        <v>106</v>
      </c>
      <c r="AR16" s="128">
        <v>47</v>
      </c>
      <c r="AS16" s="129">
        <v>18</v>
      </c>
      <c r="AT16" s="219">
        <f t="shared" si="33"/>
        <v>29</v>
      </c>
      <c r="AU16" s="125">
        <v>3</v>
      </c>
      <c r="AV16" s="373"/>
      <c r="AW16" s="88"/>
      <c r="AX16" s="88"/>
      <c r="AY16" s="88"/>
      <c r="AZ16" s="88"/>
      <c r="BA16" s="88"/>
      <c r="BB16" s="88"/>
      <c r="BC16" s="11">
        <v>2</v>
      </c>
      <c r="BD16" s="220" t="s">
        <v>257</v>
      </c>
      <c r="BE16" s="128">
        <v>49</v>
      </c>
      <c r="BF16" s="129">
        <v>31</v>
      </c>
      <c r="BG16" s="219">
        <f t="shared" si="34"/>
        <v>18</v>
      </c>
      <c r="BH16" s="125">
        <v>4</v>
      </c>
      <c r="BI16" s="31"/>
      <c r="BJ16" s="88"/>
      <c r="BK16" s="88"/>
      <c r="BL16" s="88"/>
      <c r="BM16" s="88"/>
      <c r="BN16" s="88"/>
      <c r="BO16" s="89"/>
      <c r="BP16" s="11"/>
      <c r="BQ16" s="674"/>
      <c r="BR16" s="674"/>
      <c r="BS16" s="674"/>
      <c r="BT16" s="674"/>
      <c r="BU16" s="674"/>
      <c r="BV16" s="674"/>
      <c r="BW16" s="674"/>
      <c r="BX16" s="674"/>
      <c r="BY16" s="674"/>
      <c r="BZ16" s="674"/>
      <c r="CA16" s="674"/>
      <c r="CB16" s="674"/>
      <c r="CC16" s="674"/>
    </row>
    <row r="17" spans="1:81" ht="15" customHeight="1">
      <c r="A17" s="6">
        <v>15</v>
      </c>
      <c r="B17" s="220" t="s">
        <v>258</v>
      </c>
      <c r="C17" s="2"/>
      <c r="D17" s="220" t="s">
        <v>259</v>
      </c>
      <c r="E17" s="128">
        <v>13</v>
      </c>
      <c r="F17" s="129">
        <v>5</v>
      </c>
      <c r="G17" s="219">
        <f t="shared" si="30"/>
        <v>8</v>
      </c>
      <c r="H17" s="125">
        <v>1</v>
      </c>
      <c r="I17" s="31"/>
      <c r="J17" s="393" t="s">
        <v>276</v>
      </c>
      <c r="K17" s="126"/>
      <c r="L17" s="126"/>
      <c r="M17" s="126"/>
      <c r="N17" s="126"/>
      <c r="O17" s="127"/>
      <c r="P17" s="11"/>
      <c r="Q17" s="220" t="s">
        <v>259</v>
      </c>
      <c r="R17" s="128">
        <v>24</v>
      </c>
      <c r="S17" s="129">
        <v>18</v>
      </c>
      <c r="T17" s="219">
        <f t="shared" si="31"/>
        <v>6</v>
      </c>
      <c r="U17" s="125">
        <v>2</v>
      </c>
      <c r="V17" s="31"/>
      <c r="W17" s="393"/>
      <c r="X17" s="130"/>
      <c r="Y17" s="130"/>
      <c r="Z17" s="130"/>
      <c r="AA17" s="130"/>
      <c r="AB17" s="131"/>
      <c r="AC17" s="11"/>
      <c r="AD17" s="220" t="s">
        <v>252</v>
      </c>
      <c r="AE17" s="128">
        <v>34</v>
      </c>
      <c r="AF17" s="129">
        <v>17</v>
      </c>
      <c r="AG17" s="219">
        <f t="shared" si="32"/>
        <v>17</v>
      </c>
      <c r="AH17" s="125">
        <v>2</v>
      </c>
      <c r="AI17" s="31"/>
      <c r="AJ17" s="88"/>
      <c r="AK17" s="88"/>
      <c r="AL17" s="88"/>
      <c r="AM17" s="88"/>
      <c r="AN17" s="88"/>
      <c r="AO17" s="89"/>
      <c r="AP17" s="11"/>
      <c r="AQ17" s="220" t="s">
        <v>255</v>
      </c>
      <c r="AR17" s="128">
        <v>41</v>
      </c>
      <c r="AS17" s="129">
        <v>29</v>
      </c>
      <c r="AT17" s="219">
        <f t="shared" si="33"/>
        <v>12</v>
      </c>
      <c r="AU17" s="125">
        <v>3</v>
      </c>
      <c r="AV17" s="373"/>
      <c r="AW17" s="381"/>
      <c r="AX17" s="381"/>
      <c r="AY17" s="381"/>
      <c r="AZ17" s="381"/>
      <c r="BA17" s="381"/>
      <c r="BB17" s="88"/>
      <c r="BC17" s="11">
        <v>3</v>
      </c>
      <c r="BD17" s="220" t="s">
        <v>251</v>
      </c>
      <c r="BE17" s="128">
        <v>45</v>
      </c>
      <c r="BF17" s="129">
        <v>30</v>
      </c>
      <c r="BG17" s="219">
        <f t="shared" si="34"/>
        <v>15</v>
      </c>
      <c r="BH17" s="125">
        <v>4</v>
      </c>
      <c r="BI17" s="31"/>
      <c r="BJ17" s="88"/>
      <c r="BK17" s="88"/>
      <c r="BL17" s="88"/>
      <c r="BM17" s="88"/>
      <c r="BN17" s="88"/>
      <c r="BO17" s="89"/>
      <c r="BP17" s="11"/>
      <c r="BQ17" s="254"/>
      <c r="BR17" s="667" t="s">
        <v>1</v>
      </c>
      <c r="BS17" s="665" t="s">
        <v>6</v>
      </c>
      <c r="BT17" s="665" t="s">
        <v>7</v>
      </c>
      <c r="BU17" s="665" t="s">
        <v>13</v>
      </c>
      <c r="BV17" s="670" t="s">
        <v>8</v>
      </c>
      <c r="BW17" s="670"/>
      <c r="BX17" s="665" t="s">
        <v>9</v>
      </c>
      <c r="BY17" s="665"/>
      <c r="BZ17" s="665" t="s">
        <v>13</v>
      </c>
      <c r="CA17" s="665" t="s">
        <v>7</v>
      </c>
      <c r="CB17" s="665" t="s">
        <v>10</v>
      </c>
      <c r="CC17" s="672" t="s">
        <v>2</v>
      </c>
    </row>
    <row r="18" spans="1:81" ht="15" customHeight="1" thickBot="1">
      <c r="A18" s="6">
        <v>16</v>
      </c>
      <c r="B18" s="220" t="s">
        <v>259</v>
      </c>
      <c r="C18" s="2"/>
      <c r="D18" s="220" t="s">
        <v>250</v>
      </c>
      <c r="E18" s="128">
        <v>13</v>
      </c>
      <c r="F18" s="129">
        <v>6</v>
      </c>
      <c r="G18" s="219">
        <f t="shared" si="30"/>
        <v>7</v>
      </c>
      <c r="H18" s="125">
        <v>1</v>
      </c>
      <c r="I18" s="31"/>
      <c r="J18" s="393" t="s">
        <v>288</v>
      </c>
      <c r="K18" s="126"/>
      <c r="L18" s="126"/>
      <c r="M18" s="126"/>
      <c r="N18" s="126"/>
      <c r="O18" s="127"/>
      <c r="P18" s="11"/>
      <c r="Q18" s="220" t="s">
        <v>255</v>
      </c>
      <c r="R18" s="128">
        <v>20</v>
      </c>
      <c r="S18" s="129">
        <v>17</v>
      </c>
      <c r="T18" s="219">
        <f t="shared" si="31"/>
        <v>3</v>
      </c>
      <c r="U18" s="125">
        <v>2</v>
      </c>
      <c r="V18" s="31"/>
      <c r="W18" s="130"/>
      <c r="X18" s="130"/>
      <c r="Y18" s="130"/>
      <c r="Z18" s="130"/>
      <c r="AA18" s="130"/>
      <c r="AB18" s="131"/>
      <c r="AC18" s="11"/>
      <c r="AD18" s="220" t="s">
        <v>106</v>
      </c>
      <c r="AE18" s="128">
        <v>34</v>
      </c>
      <c r="AF18" s="129">
        <v>18</v>
      </c>
      <c r="AG18" s="219">
        <f t="shared" si="32"/>
        <v>16</v>
      </c>
      <c r="AH18" s="125">
        <v>2</v>
      </c>
      <c r="AI18" s="31"/>
      <c r="AJ18" s="88"/>
      <c r="AK18" s="88"/>
      <c r="AL18" s="88"/>
      <c r="AM18" s="88"/>
      <c r="AN18" s="88"/>
      <c r="AO18" s="89"/>
      <c r="AP18" s="11"/>
      <c r="AQ18" s="220" t="s">
        <v>251</v>
      </c>
      <c r="AR18" s="128">
        <v>32</v>
      </c>
      <c r="AS18" s="129">
        <v>29</v>
      </c>
      <c r="AT18" s="219">
        <f t="shared" si="33"/>
        <v>3</v>
      </c>
      <c r="AU18" s="125">
        <v>3</v>
      </c>
      <c r="AV18" s="373"/>
      <c r="AW18" s="383"/>
      <c r="AX18" s="384"/>
      <c r="AY18" s="384"/>
      <c r="AZ18" s="384"/>
      <c r="BA18" s="384"/>
      <c r="BB18" s="88"/>
      <c r="BC18" s="11">
        <v>4</v>
      </c>
      <c r="BD18" s="220" t="s">
        <v>248</v>
      </c>
      <c r="BE18" s="128">
        <v>43</v>
      </c>
      <c r="BF18" s="129">
        <v>28</v>
      </c>
      <c r="BG18" s="219">
        <f t="shared" si="34"/>
        <v>15</v>
      </c>
      <c r="BH18" s="125">
        <v>4</v>
      </c>
      <c r="BI18" s="31"/>
      <c r="BJ18" s="88"/>
      <c r="BK18" s="88"/>
      <c r="BL18" s="88"/>
      <c r="BM18" s="88"/>
      <c r="BN18" s="88"/>
      <c r="BO18" s="89"/>
      <c r="BP18" s="11"/>
      <c r="BQ18" s="255"/>
      <c r="BR18" s="668"/>
      <c r="BS18" s="666"/>
      <c r="BT18" s="666"/>
      <c r="BU18" s="669"/>
      <c r="BV18" s="671"/>
      <c r="BW18" s="671"/>
      <c r="BX18" s="669"/>
      <c r="BY18" s="669"/>
      <c r="BZ18" s="669"/>
      <c r="CA18" s="666"/>
      <c r="CB18" s="666"/>
      <c r="CC18" s="673"/>
    </row>
    <row r="19" spans="1:81" ht="15" customHeight="1" thickBot="1">
      <c r="A19" s="6">
        <v>17</v>
      </c>
      <c r="B19" s="220" t="s">
        <v>260</v>
      </c>
      <c r="C19" s="2"/>
      <c r="D19" s="220" t="s">
        <v>257</v>
      </c>
      <c r="E19" s="128">
        <v>10</v>
      </c>
      <c r="F19" s="129">
        <v>4</v>
      </c>
      <c r="G19" s="219">
        <f t="shared" si="30"/>
        <v>6</v>
      </c>
      <c r="H19" s="125">
        <v>1</v>
      </c>
      <c r="I19" s="31"/>
      <c r="J19" s="393" t="s">
        <v>275</v>
      </c>
      <c r="K19" s="126"/>
      <c r="L19" s="126"/>
      <c r="M19" s="126"/>
      <c r="N19" s="126"/>
      <c r="O19" s="127"/>
      <c r="P19" s="11"/>
      <c r="Q19" s="220" t="s">
        <v>252</v>
      </c>
      <c r="R19" s="128">
        <v>21</v>
      </c>
      <c r="S19" s="129">
        <v>13</v>
      </c>
      <c r="T19" s="219">
        <f t="shared" si="31"/>
        <v>8</v>
      </c>
      <c r="U19" s="125">
        <v>1</v>
      </c>
      <c r="V19" s="31"/>
      <c r="W19" s="393"/>
      <c r="X19" s="130"/>
      <c r="Y19" s="130"/>
      <c r="Z19" s="130"/>
      <c r="AA19" s="130"/>
      <c r="AB19" s="131"/>
      <c r="AC19" s="11"/>
      <c r="AD19" s="220" t="s">
        <v>249</v>
      </c>
      <c r="AE19" s="128">
        <v>34</v>
      </c>
      <c r="AF19" s="129">
        <v>24</v>
      </c>
      <c r="AG19" s="219">
        <f t="shared" si="32"/>
        <v>10</v>
      </c>
      <c r="AH19" s="125">
        <v>2</v>
      </c>
      <c r="AI19" s="31"/>
      <c r="AJ19" s="88"/>
      <c r="AK19" s="88"/>
      <c r="AL19" s="88"/>
      <c r="AM19" s="88"/>
      <c r="AN19" s="88"/>
      <c r="AO19" s="89"/>
      <c r="AP19" s="11"/>
      <c r="AQ19" s="220" t="s">
        <v>259</v>
      </c>
      <c r="AR19" s="128">
        <v>41</v>
      </c>
      <c r="AS19" s="129">
        <v>35</v>
      </c>
      <c r="AT19" s="219">
        <f t="shared" si="33"/>
        <v>6</v>
      </c>
      <c r="AU19" s="125">
        <v>3</v>
      </c>
      <c r="AV19" s="373"/>
      <c r="AW19" s="383"/>
      <c r="AX19" s="88"/>
      <c r="AY19" s="88"/>
      <c r="AZ19" s="88"/>
      <c r="BA19" s="88"/>
      <c r="BB19" s="88"/>
      <c r="BC19" s="11">
        <v>5</v>
      </c>
      <c r="BD19" s="220" t="s">
        <v>252</v>
      </c>
      <c r="BE19" s="128">
        <v>47</v>
      </c>
      <c r="BF19" s="129">
        <v>32</v>
      </c>
      <c r="BG19" s="219">
        <f t="shared" si="34"/>
        <v>15</v>
      </c>
      <c r="BH19" s="125">
        <v>3</v>
      </c>
      <c r="BI19" s="31"/>
      <c r="BJ19" s="88"/>
      <c r="BK19" s="88"/>
      <c r="BL19" s="88"/>
      <c r="BM19" s="88"/>
      <c r="BN19" s="88"/>
      <c r="BO19" s="89"/>
      <c r="BP19" s="11"/>
      <c r="BQ19" s="488" t="s">
        <v>297</v>
      </c>
      <c r="BR19" s="220" t="s">
        <v>106</v>
      </c>
      <c r="BS19" s="270">
        <v>0</v>
      </c>
      <c r="BT19" s="271">
        <f>BX19</f>
        <v>10</v>
      </c>
      <c r="BU19" s="274">
        <f>SUM(BT19-CA19)</f>
        <v>-3</v>
      </c>
      <c r="BV19" s="272">
        <f>IF(BS19&gt;0,1,0)</f>
        <v>0</v>
      </c>
      <c r="BW19" s="273">
        <f>IF(CB19&gt;0,1,0)</f>
        <v>1</v>
      </c>
      <c r="BX19" s="275">
        <v>10</v>
      </c>
      <c r="BY19" s="276">
        <v>13</v>
      </c>
      <c r="BZ19" s="277">
        <f>SUM(CA19-BT19)</f>
        <v>3</v>
      </c>
      <c r="CA19" s="277">
        <f>BY19</f>
        <v>13</v>
      </c>
      <c r="CB19" s="278">
        <v>1</v>
      </c>
      <c r="CC19" s="489" t="s">
        <v>258</v>
      </c>
    </row>
    <row r="20" spans="1:81" ht="15" customHeight="1" thickBot="1">
      <c r="A20" s="223"/>
      <c r="B20" s="224" t="s">
        <v>261</v>
      </c>
      <c r="C20" s="2"/>
      <c r="D20" s="220" t="s">
        <v>249</v>
      </c>
      <c r="E20" s="128">
        <v>12</v>
      </c>
      <c r="F20" s="129">
        <v>8</v>
      </c>
      <c r="G20" s="219">
        <f t="shared" si="30"/>
        <v>4</v>
      </c>
      <c r="H20" s="125">
        <v>1</v>
      </c>
      <c r="I20" s="31"/>
      <c r="J20" s="393" t="s">
        <v>279</v>
      </c>
      <c r="K20" s="126"/>
      <c r="L20" s="126"/>
      <c r="M20" s="126"/>
      <c r="N20" s="126"/>
      <c r="O20" s="127"/>
      <c r="P20" s="11"/>
      <c r="Q20" s="220" t="s">
        <v>250</v>
      </c>
      <c r="R20" s="128">
        <v>22</v>
      </c>
      <c r="S20" s="129">
        <v>17</v>
      </c>
      <c r="T20" s="219">
        <f t="shared" si="31"/>
        <v>5</v>
      </c>
      <c r="U20" s="125">
        <v>1</v>
      </c>
      <c r="V20" s="31"/>
      <c r="W20" s="130"/>
      <c r="X20" s="130"/>
      <c r="Y20" s="130"/>
      <c r="Z20" s="130"/>
      <c r="AA20" s="130"/>
      <c r="AB20" s="131"/>
      <c r="AC20" s="11"/>
      <c r="AD20" s="220" t="s">
        <v>248</v>
      </c>
      <c r="AE20" s="128">
        <v>30</v>
      </c>
      <c r="AF20" s="129">
        <v>24</v>
      </c>
      <c r="AG20" s="219">
        <f t="shared" si="32"/>
        <v>6</v>
      </c>
      <c r="AH20" s="125">
        <v>2</v>
      </c>
      <c r="AI20" s="31"/>
      <c r="AJ20" s="88"/>
      <c r="AK20" s="88"/>
      <c r="AL20" s="88"/>
      <c r="AM20" s="88"/>
      <c r="AN20" s="88"/>
      <c r="AO20" s="89"/>
      <c r="AP20" s="11"/>
      <c r="AQ20" s="220" t="s">
        <v>252</v>
      </c>
      <c r="AR20" s="128">
        <v>34</v>
      </c>
      <c r="AS20" s="129">
        <v>30</v>
      </c>
      <c r="AT20" s="219">
        <f t="shared" si="33"/>
        <v>4</v>
      </c>
      <c r="AU20" s="125">
        <v>2</v>
      </c>
      <c r="AV20" s="373"/>
      <c r="AW20" s="383"/>
      <c r="AX20" s="88"/>
      <c r="AY20" s="88"/>
      <c r="AZ20" s="88"/>
      <c r="BA20" s="88"/>
      <c r="BB20" s="88"/>
      <c r="BC20" s="11">
        <v>6</v>
      </c>
      <c r="BD20" s="220" t="s">
        <v>258</v>
      </c>
      <c r="BE20" s="128">
        <v>50</v>
      </c>
      <c r="BF20" s="129">
        <v>40</v>
      </c>
      <c r="BG20" s="219">
        <f t="shared" si="34"/>
        <v>10</v>
      </c>
      <c r="BH20" s="125">
        <v>3</v>
      </c>
      <c r="BI20" s="31"/>
      <c r="BJ20" s="88"/>
      <c r="BK20" s="88"/>
      <c r="BL20" s="88"/>
      <c r="BM20" s="88"/>
      <c r="BN20" s="88"/>
      <c r="BO20" s="89"/>
      <c r="BP20" s="11"/>
      <c r="BQ20" s="482" t="s">
        <v>298</v>
      </c>
      <c r="BR20" s="264" t="s">
        <v>248</v>
      </c>
      <c r="BS20" s="424">
        <v>0</v>
      </c>
      <c r="BT20" s="425">
        <f>BX20</f>
        <v>10</v>
      </c>
      <c r="BU20" s="426">
        <f>SUM(BT20-CA20)</f>
        <v>-3</v>
      </c>
      <c r="BV20" s="483">
        <f>IF(BS20&gt;0,1,0)</f>
        <v>0</v>
      </c>
      <c r="BW20" s="484">
        <f>IF(CB20&gt;0,1,0)</f>
        <v>1</v>
      </c>
      <c r="BX20" s="427">
        <v>10</v>
      </c>
      <c r="BY20" s="428">
        <v>13</v>
      </c>
      <c r="BZ20" s="429">
        <f>SUM(CA20-BT20)</f>
        <v>3</v>
      </c>
      <c r="CA20" s="429">
        <f>BY20</f>
        <v>13</v>
      </c>
      <c r="CB20" s="430">
        <v>1</v>
      </c>
      <c r="CC20" s="220" t="s">
        <v>257</v>
      </c>
    </row>
    <row r="21" spans="1:81" ht="15" customHeight="1">
      <c r="A21" s="196"/>
      <c r="B21" s="196"/>
      <c r="C21" s="2"/>
      <c r="D21" s="220" t="s">
        <v>113</v>
      </c>
      <c r="E21" s="128">
        <v>9</v>
      </c>
      <c r="F21" s="129">
        <v>5</v>
      </c>
      <c r="G21" s="219">
        <f t="shared" si="30"/>
        <v>4</v>
      </c>
      <c r="H21" s="125">
        <v>1</v>
      </c>
      <c r="I21" s="31"/>
      <c r="J21" s="395" t="s">
        <v>289</v>
      </c>
      <c r="K21" s="126"/>
      <c r="L21" s="126"/>
      <c r="M21" s="126"/>
      <c r="N21" s="126"/>
      <c r="O21" s="127"/>
      <c r="P21" s="11"/>
      <c r="Q21" s="220" t="s">
        <v>106</v>
      </c>
      <c r="R21" s="128">
        <v>21</v>
      </c>
      <c r="S21" s="129">
        <v>16</v>
      </c>
      <c r="T21" s="219">
        <f t="shared" si="31"/>
        <v>5</v>
      </c>
      <c r="U21" s="125">
        <v>1</v>
      </c>
      <c r="V21" s="31"/>
      <c r="W21" s="130"/>
      <c r="X21" s="130"/>
      <c r="Y21" s="130"/>
      <c r="Z21" s="130"/>
      <c r="AA21" s="130"/>
      <c r="AB21" s="131"/>
      <c r="AC21" s="11"/>
      <c r="AD21" s="220" t="s">
        <v>260</v>
      </c>
      <c r="AE21" s="128">
        <v>22</v>
      </c>
      <c r="AF21" s="129">
        <v>16</v>
      </c>
      <c r="AG21" s="219">
        <f t="shared" si="32"/>
        <v>6</v>
      </c>
      <c r="AH21" s="125">
        <v>2</v>
      </c>
      <c r="AI21" s="31"/>
      <c r="AJ21" s="88"/>
      <c r="AK21" s="88"/>
      <c r="AL21" s="88"/>
      <c r="AM21" s="88"/>
      <c r="AN21" s="88"/>
      <c r="AO21" s="89"/>
      <c r="AP21" s="11"/>
      <c r="AQ21" s="220" t="s">
        <v>249</v>
      </c>
      <c r="AR21" s="128">
        <v>38</v>
      </c>
      <c r="AS21" s="129">
        <v>37</v>
      </c>
      <c r="AT21" s="219">
        <f t="shared" si="33"/>
        <v>1</v>
      </c>
      <c r="AU21" s="125">
        <v>2</v>
      </c>
      <c r="AV21" s="373"/>
      <c r="AW21" s="383"/>
      <c r="AX21" s="88"/>
      <c r="AY21" s="88"/>
      <c r="AZ21" s="88"/>
      <c r="BA21" s="88"/>
      <c r="BB21" s="88"/>
      <c r="BC21" s="11">
        <v>7</v>
      </c>
      <c r="BD21" s="220" t="s">
        <v>249</v>
      </c>
      <c r="BE21" s="128">
        <v>51</v>
      </c>
      <c r="BF21" s="129">
        <v>42</v>
      </c>
      <c r="BG21" s="219">
        <f t="shared" si="34"/>
        <v>9</v>
      </c>
      <c r="BH21" s="125">
        <v>3</v>
      </c>
      <c r="BI21" s="31"/>
      <c r="BJ21" s="88"/>
      <c r="BK21" s="88"/>
      <c r="BL21" s="88"/>
      <c r="BM21" s="88"/>
      <c r="BN21" s="88"/>
      <c r="BO21" s="89"/>
      <c r="BP21" s="11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</row>
    <row r="22" spans="1:81" ht="15" customHeight="1">
      <c r="A22" s="223"/>
      <c r="B22" s="224"/>
      <c r="C22" s="2"/>
      <c r="D22" s="220" t="s">
        <v>255</v>
      </c>
      <c r="E22" s="128">
        <v>7</v>
      </c>
      <c r="F22" s="129">
        <v>6</v>
      </c>
      <c r="G22" s="219">
        <f t="shared" si="30"/>
        <v>1</v>
      </c>
      <c r="H22" s="125">
        <v>1</v>
      </c>
      <c r="I22" s="31"/>
      <c r="J22" s="393" t="s">
        <v>282</v>
      </c>
      <c r="K22" s="126"/>
      <c r="L22" s="126"/>
      <c r="M22" s="126"/>
      <c r="N22" s="126"/>
      <c r="O22" s="127"/>
      <c r="P22" s="11"/>
      <c r="Q22" s="220" t="s">
        <v>113</v>
      </c>
      <c r="R22" s="128">
        <v>20</v>
      </c>
      <c r="S22" s="129">
        <v>18</v>
      </c>
      <c r="T22" s="219">
        <f t="shared" si="31"/>
        <v>2</v>
      </c>
      <c r="U22" s="125">
        <v>1</v>
      </c>
      <c r="V22" s="31"/>
      <c r="W22" s="130"/>
      <c r="X22" s="130"/>
      <c r="Y22" s="130"/>
      <c r="Z22" s="130"/>
      <c r="AA22" s="130"/>
      <c r="AB22" s="131"/>
      <c r="AC22" s="11"/>
      <c r="AD22" s="220" t="s">
        <v>255</v>
      </c>
      <c r="AE22" s="128">
        <v>28</v>
      </c>
      <c r="AF22" s="129">
        <v>26</v>
      </c>
      <c r="AG22" s="219">
        <f t="shared" si="32"/>
        <v>2</v>
      </c>
      <c r="AH22" s="125">
        <v>2</v>
      </c>
      <c r="AI22" s="31"/>
      <c r="AJ22" s="88"/>
      <c r="AK22" s="88"/>
      <c r="AL22" s="88"/>
      <c r="AM22" s="88"/>
      <c r="AN22" s="88"/>
      <c r="AO22" s="89"/>
      <c r="AP22" s="11"/>
      <c r="AQ22" s="220" t="s">
        <v>247</v>
      </c>
      <c r="AR22" s="128">
        <v>39</v>
      </c>
      <c r="AS22" s="129">
        <v>39</v>
      </c>
      <c r="AT22" s="219">
        <f t="shared" si="33"/>
        <v>0</v>
      </c>
      <c r="AU22" s="125">
        <v>2</v>
      </c>
      <c r="AV22" s="373"/>
      <c r="AW22" s="88"/>
      <c r="AX22" s="88"/>
      <c r="AY22" s="88"/>
      <c r="AZ22" s="88"/>
      <c r="BA22" s="88"/>
      <c r="BB22" s="88"/>
      <c r="BC22" s="11">
        <v>8</v>
      </c>
      <c r="BD22" s="220" t="s">
        <v>255</v>
      </c>
      <c r="BE22" s="128">
        <v>42</v>
      </c>
      <c r="BF22" s="129">
        <v>42</v>
      </c>
      <c r="BG22" s="219">
        <f t="shared" si="34"/>
        <v>0</v>
      </c>
      <c r="BH22" s="125">
        <v>3</v>
      </c>
      <c r="BI22" s="31"/>
      <c r="BJ22" s="88"/>
      <c r="BK22" s="88"/>
      <c r="BL22" s="88"/>
      <c r="BM22" s="88"/>
      <c r="BN22" s="88"/>
      <c r="BO22" s="89"/>
      <c r="BP22" s="11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</row>
    <row r="23" spans="1:81" ht="15" customHeight="1">
      <c r="A23" s="223"/>
      <c r="B23" s="224"/>
      <c r="C23" s="2"/>
      <c r="D23" s="220" t="s">
        <v>260</v>
      </c>
      <c r="E23" s="128">
        <v>0</v>
      </c>
      <c r="F23" s="129">
        <v>0</v>
      </c>
      <c r="G23" s="219">
        <f t="shared" si="30"/>
        <v>0</v>
      </c>
      <c r="H23" s="125">
        <v>1</v>
      </c>
      <c r="I23" s="31"/>
      <c r="J23" s="393" t="s">
        <v>281</v>
      </c>
      <c r="K23" s="126"/>
      <c r="L23" s="126"/>
      <c r="M23" s="126"/>
      <c r="N23" s="126"/>
      <c r="O23" s="127"/>
      <c r="P23" s="11"/>
      <c r="Q23" s="220" t="s">
        <v>249</v>
      </c>
      <c r="R23" s="128">
        <v>21</v>
      </c>
      <c r="S23" s="129">
        <v>21</v>
      </c>
      <c r="T23" s="219">
        <f t="shared" si="31"/>
        <v>0</v>
      </c>
      <c r="U23" s="125">
        <v>1</v>
      </c>
      <c r="V23" s="31"/>
      <c r="W23" s="130"/>
      <c r="X23" s="130"/>
      <c r="Y23" s="130"/>
      <c r="Z23" s="130"/>
      <c r="AA23" s="130"/>
      <c r="AB23" s="131"/>
      <c r="AC23" s="11"/>
      <c r="AD23" s="220" t="s">
        <v>251</v>
      </c>
      <c r="AE23" s="128">
        <v>19</v>
      </c>
      <c r="AF23" s="129">
        <v>22</v>
      </c>
      <c r="AG23" s="219">
        <f t="shared" si="32"/>
        <v>-3</v>
      </c>
      <c r="AH23" s="125">
        <v>2</v>
      </c>
      <c r="AI23" s="31"/>
      <c r="AJ23" s="88"/>
      <c r="AK23" s="88"/>
      <c r="AL23" s="88"/>
      <c r="AM23" s="88"/>
      <c r="AN23" s="88"/>
      <c r="AO23" s="89"/>
      <c r="AP23" s="11"/>
      <c r="AQ23" s="220" t="s">
        <v>258</v>
      </c>
      <c r="AR23" s="128">
        <v>37</v>
      </c>
      <c r="AS23" s="129">
        <v>40</v>
      </c>
      <c r="AT23" s="219">
        <f t="shared" si="33"/>
        <v>-3</v>
      </c>
      <c r="AU23" s="125">
        <v>2</v>
      </c>
      <c r="AV23" s="373"/>
      <c r="AW23" s="88"/>
      <c r="AX23" s="88"/>
      <c r="AY23" s="88"/>
      <c r="AZ23" s="88"/>
      <c r="BA23" s="88"/>
      <c r="BB23" s="88"/>
      <c r="BC23" s="11"/>
      <c r="BD23" s="220" t="s">
        <v>259</v>
      </c>
      <c r="BE23" s="128">
        <v>43</v>
      </c>
      <c r="BF23" s="129">
        <v>48</v>
      </c>
      <c r="BG23" s="219">
        <f t="shared" si="34"/>
        <v>-5</v>
      </c>
      <c r="BH23" s="125">
        <v>3</v>
      </c>
      <c r="BI23" s="31"/>
      <c r="BJ23" s="88"/>
      <c r="BK23" s="88"/>
      <c r="BL23" s="88"/>
      <c r="BM23" s="88"/>
      <c r="BN23" s="88"/>
      <c r="BO23" s="89"/>
      <c r="BP23" s="11"/>
      <c r="BQ23" s="158"/>
      <c r="BR23" s="158" t="s">
        <v>8</v>
      </c>
      <c r="BS23" s="158"/>
      <c r="BT23" s="158"/>
      <c r="BU23" s="196"/>
      <c r="BV23" s="196"/>
      <c r="BW23" s="196"/>
      <c r="BX23" s="196"/>
      <c r="BY23" s="196"/>
      <c r="BZ23" s="196"/>
      <c r="CA23" s="196"/>
      <c r="CB23" s="196"/>
      <c r="CC23" s="196"/>
    </row>
    <row r="24" spans="1:81" ht="15" customHeight="1">
      <c r="A24" s="223"/>
      <c r="B24" s="224"/>
      <c r="C24" s="2"/>
      <c r="D24" s="220" t="s">
        <v>254</v>
      </c>
      <c r="E24" s="128">
        <v>6</v>
      </c>
      <c r="F24" s="129">
        <v>7</v>
      </c>
      <c r="G24" s="219">
        <f t="shared" si="30"/>
        <v>-1</v>
      </c>
      <c r="H24" s="125">
        <v>0</v>
      </c>
      <c r="I24" s="31"/>
      <c r="J24" s="393" t="s">
        <v>287</v>
      </c>
      <c r="K24" s="126"/>
      <c r="L24" s="126"/>
      <c r="M24" s="126"/>
      <c r="N24" s="126"/>
      <c r="O24" s="127"/>
      <c r="P24" s="11"/>
      <c r="Q24" s="220" t="s">
        <v>254</v>
      </c>
      <c r="R24" s="128">
        <v>16</v>
      </c>
      <c r="S24" s="129">
        <v>16</v>
      </c>
      <c r="T24" s="219">
        <f t="shared" si="31"/>
        <v>0</v>
      </c>
      <c r="U24" s="125">
        <v>1</v>
      </c>
      <c r="V24" s="31"/>
      <c r="W24" s="130"/>
      <c r="X24" s="130"/>
      <c r="Y24" s="130"/>
      <c r="Z24" s="130"/>
      <c r="AA24" s="130"/>
      <c r="AB24" s="131"/>
      <c r="AC24" s="11"/>
      <c r="AD24" s="220" t="s">
        <v>109</v>
      </c>
      <c r="AE24" s="128">
        <v>22</v>
      </c>
      <c r="AF24" s="129">
        <v>28</v>
      </c>
      <c r="AG24" s="219">
        <f t="shared" si="32"/>
        <v>-6</v>
      </c>
      <c r="AH24" s="125">
        <v>1</v>
      </c>
      <c r="AI24" s="31"/>
      <c r="AJ24" s="381"/>
      <c r="AK24" s="381"/>
      <c r="AL24" s="381"/>
      <c r="AM24" s="381"/>
      <c r="AN24" s="381"/>
      <c r="AO24" s="89"/>
      <c r="AP24" s="11"/>
      <c r="AQ24" s="220" t="s">
        <v>113</v>
      </c>
      <c r="AR24" s="128">
        <v>22</v>
      </c>
      <c r="AS24" s="129">
        <v>31</v>
      </c>
      <c r="AT24" s="219">
        <f t="shared" si="33"/>
        <v>-9</v>
      </c>
      <c r="AU24" s="125">
        <v>2</v>
      </c>
      <c r="AV24" s="373"/>
      <c r="AW24" s="88"/>
      <c r="AX24" s="88"/>
      <c r="AY24" s="88"/>
      <c r="AZ24" s="88"/>
      <c r="BA24" s="88"/>
      <c r="BB24" s="88"/>
      <c r="BC24" s="11"/>
      <c r="BD24" s="220" t="s">
        <v>254</v>
      </c>
      <c r="BE24" s="128">
        <v>39</v>
      </c>
      <c r="BF24" s="129">
        <v>42</v>
      </c>
      <c r="BG24" s="219">
        <f t="shared" si="34"/>
        <v>-3</v>
      </c>
      <c r="BH24" s="125">
        <v>2</v>
      </c>
      <c r="BI24" s="31"/>
      <c r="BJ24" s="88"/>
      <c r="BK24" s="88"/>
      <c r="BL24" s="88"/>
      <c r="BM24" s="88"/>
      <c r="BN24" s="88"/>
      <c r="BO24" s="89"/>
      <c r="BP24" s="11"/>
      <c r="BQ24" s="158">
        <v>1</v>
      </c>
      <c r="BR24" s="489" t="s">
        <v>258</v>
      </c>
      <c r="BS24" s="158"/>
      <c r="BT24" s="158"/>
      <c r="BU24" s="196"/>
      <c r="BV24" s="196"/>
      <c r="BW24" s="196"/>
      <c r="BX24" s="196"/>
      <c r="BY24" s="196"/>
      <c r="BZ24" s="196"/>
      <c r="CA24" s="196"/>
      <c r="CB24" s="196"/>
      <c r="CC24" s="196"/>
    </row>
    <row r="25" spans="1:81" ht="15" customHeight="1">
      <c r="A25" s="223"/>
      <c r="B25" s="224"/>
      <c r="C25" s="2"/>
      <c r="D25" s="220" t="s">
        <v>106</v>
      </c>
      <c r="E25" s="128">
        <v>8</v>
      </c>
      <c r="F25" s="129">
        <v>12</v>
      </c>
      <c r="G25" s="219">
        <f t="shared" si="30"/>
        <v>-4</v>
      </c>
      <c r="H25" s="125">
        <v>0</v>
      </c>
      <c r="I25" s="31"/>
      <c r="J25" s="393" t="s">
        <v>278</v>
      </c>
      <c r="K25" s="126"/>
      <c r="L25" s="126"/>
      <c r="M25" s="126"/>
      <c r="N25" s="126"/>
      <c r="O25" s="127"/>
      <c r="P25" s="11"/>
      <c r="Q25" s="220" t="s">
        <v>260</v>
      </c>
      <c r="R25" s="128">
        <v>9</v>
      </c>
      <c r="S25" s="129">
        <v>10</v>
      </c>
      <c r="T25" s="219">
        <f t="shared" si="31"/>
        <v>-1</v>
      </c>
      <c r="U25" s="125">
        <v>1</v>
      </c>
      <c r="V25" s="31"/>
      <c r="W25" s="130"/>
      <c r="X25" s="130"/>
      <c r="Y25" s="130"/>
      <c r="Z25" s="130"/>
      <c r="AA25" s="130"/>
      <c r="AB25" s="131"/>
      <c r="AC25" s="11"/>
      <c r="AD25" s="220" t="s">
        <v>250</v>
      </c>
      <c r="AE25" s="128">
        <v>26</v>
      </c>
      <c r="AF25" s="129">
        <v>30</v>
      </c>
      <c r="AG25" s="219">
        <f t="shared" si="32"/>
        <v>-4</v>
      </c>
      <c r="AH25" s="125">
        <v>1</v>
      </c>
      <c r="AI25" s="373"/>
      <c r="AJ25" s="383"/>
      <c r="AK25" s="384"/>
      <c r="AL25" s="384"/>
      <c r="AM25" s="384"/>
      <c r="AN25" s="384"/>
      <c r="AO25" s="89"/>
      <c r="AP25" s="11"/>
      <c r="AQ25" s="220" t="s">
        <v>260</v>
      </c>
      <c r="AR25" s="128">
        <v>25</v>
      </c>
      <c r="AS25" s="129">
        <v>29</v>
      </c>
      <c r="AT25" s="219">
        <f t="shared" si="33"/>
        <v>-4</v>
      </c>
      <c r="AU25" s="125">
        <v>2</v>
      </c>
      <c r="AV25" s="373"/>
      <c r="AW25" s="383"/>
      <c r="AX25" s="384"/>
      <c r="AY25" s="384"/>
      <c r="AZ25" s="384"/>
      <c r="BA25" s="384"/>
      <c r="BB25" s="88"/>
      <c r="BC25" s="11"/>
      <c r="BD25" s="220" t="s">
        <v>256</v>
      </c>
      <c r="BE25" s="128">
        <v>43</v>
      </c>
      <c r="BF25" s="129">
        <v>47</v>
      </c>
      <c r="BG25" s="219">
        <f t="shared" si="34"/>
        <v>-4</v>
      </c>
      <c r="BH25" s="125">
        <v>2</v>
      </c>
      <c r="BI25" s="31"/>
      <c r="BJ25" s="88"/>
      <c r="BK25" s="88"/>
      <c r="BL25" s="88"/>
      <c r="BM25" s="88"/>
      <c r="BN25" s="88"/>
      <c r="BO25" s="89"/>
      <c r="BP25" s="11"/>
      <c r="BQ25" s="158">
        <v>2</v>
      </c>
      <c r="BR25" s="220" t="s">
        <v>106</v>
      </c>
      <c r="BS25" s="158"/>
      <c r="BT25" s="158"/>
      <c r="BU25" s="196"/>
      <c r="BV25" s="196"/>
      <c r="BW25" s="196"/>
      <c r="BX25" s="196"/>
      <c r="BY25" s="196"/>
      <c r="BZ25" s="196"/>
      <c r="CA25" s="196"/>
      <c r="CB25" s="196"/>
      <c r="CC25" s="196"/>
    </row>
    <row r="26" spans="1:81" ht="15" customHeight="1">
      <c r="A26" s="223"/>
      <c r="B26" s="224"/>
      <c r="C26" s="2"/>
      <c r="D26" s="220" t="s">
        <v>109</v>
      </c>
      <c r="E26" s="128">
        <v>5</v>
      </c>
      <c r="F26" s="129">
        <v>9</v>
      </c>
      <c r="G26" s="219">
        <f t="shared" si="30"/>
        <v>-4</v>
      </c>
      <c r="H26" s="125">
        <v>0</v>
      </c>
      <c r="I26" s="31"/>
      <c r="J26" s="393" t="s">
        <v>284</v>
      </c>
      <c r="K26" s="126"/>
      <c r="L26" s="126"/>
      <c r="M26" s="126"/>
      <c r="N26" s="126"/>
      <c r="O26" s="127"/>
      <c r="P26" s="11"/>
      <c r="Q26" s="220" t="s">
        <v>258</v>
      </c>
      <c r="R26" s="128">
        <v>18</v>
      </c>
      <c r="S26" s="129">
        <v>20</v>
      </c>
      <c r="T26" s="219">
        <f t="shared" si="31"/>
        <v>-2</v>
      </c>
      <c r="U26" s="125">
        <v>1</v>
      </c>
      <c r="V26" s="31"/>
      <c r="W26" s="130"/>
      <c r="X26" s="130"/>
      <c r="Y26" s="130"/>
      <c r="Z26" s="130"/>
      <c r="AA26" s="130"/>
      <c r="AB26" s="131"/>
      <c r="AC26" s="11"/>
      <c r="AD26" s="220" t="s">
        <v>247</v>
      </c>
      <c r="AE26" s="128">
        <v>26</v>
      </c>
      <c r="AF26" s="129">
        <v>34</v>
      </c>
      <c r="AG26" s="219">
        <f t="shared" si="32"/>
        <v>-8</v>
      </c>
      <c r="AH26" s="125">
        <v>1</v>
      </c>
      <c r="AI26" s="31"/>
      <c r="AJ26" s="382"/>
      <c r="AK26" s="382"/>
      <c r="AL26" s="382"/>
      <c r="AM26" s="382"/>
      <c r="AN26" s="382"/>
      <c r="AO26" s="89"/>
      <c r="AP26" s="11"/>
      <c r="AQ26" s="220" t="s">
        <v>256</v>
      </c>
      <c r="AR26" s="128">
        <v>30</v>
      </c>
      <c r="AS26" s="129">
        <v>40</v>
      </c>
      <c r="AT26" s="219">
        <f t="shared" si="33"/>
        <v>-10</v>
      </c>
      <c r="AU26" s="125">
        <v>1</v>
      </c>
      <c r="AV26" s="373"/>
      <c r="AW26" s="394"/>
      <c r="AX26" s="382"/>
      <c r="AY26" s="382"/>
      <c r="AZ26" s="382"/>
      <c r="BA26" s="382"/>
      <c r="BB26" s="88"/>
      <c r="BC26" s="11"/>
      <c r="BD26" s="220" t="s">
        <v>250</v>
      </c>
      <c r="BE26" s="128">
        <v>44</v>
      </c>
      <c r="BF26" s="129">
        <v>49</v>
      </c>
      <c r="BG26" s="219">
        <f t="shared" si="34"/>
        <v>-5</v>
      </c>
      <c r="BH26" s="125">
        <v>2</v>
      </c>
      <c r="BI26" s="31"/>
      <c r="BJ26" s="88"/>
      <c r="BK26" s="88"/>
      <c r="BL26" s="88"/>
      <c r="BM26" s="88"/>
      <c r="BN26" s="88"/>
      <c r="BO26" s="89"/>
      <c r="BP26" s="11"/>
      <c r="BQ26" s="158">
        <v>3</v>
      </c>
      <c r="BR26" s="220" t="s">
        <v>257</v>
      </c>
      <c r="BS26" s="158"/>
      <c r="BT26" s="158"/>
      <c r="BU26" s="196"/>
      <c r="BV26" s="196"/>
      <c r="BW26" s="196"/>
      <c r="BX26" s="196"/>
      <c r="BY26" s="196"/>
      <c r="BZ26" s="196"/>
      <c r="CA26" s="196"/>
      <c r="CB26" s="196"/>
      <c r="CC26" s="196"/>
    </row>
    <row r="27" spans="1:81" ht="15" customHeight="1">
      <c r="A27" s="223"/>
      <c r="B27" s="224"/>
      <c r="C27" s="2"/>
      <c r="D27" s="220" t="s">
        <v>256</v>
      </c>
      <c r="E27" s="128">
        <v>4</v>
      </c>
      <c r="F27" s="129">
        <v>10</v>
      </c>
      <c r="G27" s="219">
        <f t="shared" si="30"/>
        <v>-6</v>
      </c>
      <c r="H27" s="125">
        <v>0</v>
      </c>
      <c r="I27" s="31"/>
      <c r="J27" s="393" t="s">
        <v>273</v>
      </c>
      <c r="K27" s="126"/>
      <c r="L27" s="126"/>
      <c r="M27" s="126"/>
      <c r="N27" s="126"/>
      <c r="O27" s="127"/>
      <c r="P27" s="11"/>
      <c r="Q27" s="220" t="s">
        <v>247</v>
      </c>
      <c r="R27" s="128">
        <v>17</v>
      </c>
      <c r="S27" s="129">
        <v>21</v>
      </c>
      <c r="T27" s="219">
        <f t="shared" si="31"/>
        <v>-4</v>
      </c>
      <c r="U27" s="125">
        <v>1</v>
      </c>
      <c r="V27" s="31"/>
      <c r="W27" s="130"/>
      <c r="X27" s="130"/>
      <c r="Y27" s="130"/>
      <c r="Z27" s="130"/>
      <c r="AA27" s="130"/>
      <c r="AB27" s="131"/>
      <c r="AC27" s="11"/>
      <c r="AD27" s="220" t="s">
        <v>258</v>
      </c>
      <c r="AE27" s="128">
        <v>24</v>
      </c>
      <c r="AF27" s="129">
        <v>33</v>
      </c>
      <c r="AG27" s="219">
        <f t="shared" si="32"/>
        <v>-9</v>
      </c>
      <c r="AH27" s="125">
        <v>1</v>
      </c>
      <c r="AI27" s="31"/>
      <c r="AJ27" s="88"/>
      <c r="AK27" s="88"/>
      <c r="AL27" s="88"/>
      <c r="AM27" s="88"/>
      <c r="AN27" s="88"/>
      <c r="AO27" s="89"/>
      <c r="AP27" s="11"/>
      <c r="AQ27" s="220" t="s">
        <v>109</v>
      </c>
      <c r="AR27" s="128">
        <v>29</v>
      </c>
      <c r="AS27" s="129">
        <v>41</v>
      </c>
      <c r="AT27" s="219">
        <f t="shared" si="33"/>
        <v>-12</v>
      </c>
      <c r="AU27" s="125">
        <v>1</v>
      </c>
      <c r="AV27" s="373"/>
      <c r="AW27" s="383"/>
      <c r="AX27" s="88"/>
      <c r="AY27" s="88"/>
      <c r="AZ27" s="88"/>
      <c r="BA27" s="88"/>
      <c r="BB27" s="88"/>
      <c r="BC27" s="11"/>
      <c r="BD27" s="220" t="s">
        <v>247</v>
      </c>
      <c r="BE27" s="128">
        <v>44</v>
      </c>
      <c r="BF27" s="129">
        <v>52</v>
      </c>
      <c r="BG27" s="219">
        <f t="shared" si="34"/>
        <v>-8</v>
      </c>
      <c r="BH27" s="125">
        <v>2</v>
      </c>
      <c r="BI27" s="31"/>
      <c r="BJ27" s="88"/>
      <c r="BK27" s="88"/>
      <c r="BL27" s="88"/>
      <c r="BM27" s="88"/>
      <c r="BN27" s="88"/>
      <c r="BO27" s="89"/>
      <c r="BP27" s="11"/>
      <c r="BQ27" s="158"/>
      <c r="BR27" s="158"/>
      <c r="BS27" s="158"/>
      <c r="BT27" s="158"/>
      <c r="BU27" s="196"/>
      <c r="BV27" s="196"/>
      <c r="BW27" s="196"/>
      <c r="BX27" s="196"/>
      <c r="BY27" s="196"/>
      <c r="BZ27" s="196"/>
      <c r="CA27" s="196"/>
      <c r="CB27" s="196"/>
      <c r="CC27" s="196"/>
    </row>
    <row r="28" spans="1:81" ht="15" customHeight="1">
      <c r="A28" s="223"/>
      <c r="B28" s="224"/>
      <c r="C28" s="2"/>
      <c r="D28" s="220" t="s">
        <v>258</v>
      </c>
      <c r="E28" s="128">
        <v>5</v>
      </c>
      <c r="F28" s="129">
        <v>13</v>
      </c>
      <c r="G28" s="219">
        <f t="shared" si="30"/>
        <v>-8</v>
      </c>
      <c r="H28" s="125">
        <v>0</v>
      </c>
      <c r="I28" s="31"/>
      <c r="J28" s="393" t="s">
        <v>286</v>
      </c>
      <c r="K28" s="126"/>
      <c r="L28" s="126"/>
      <c r="M28" s="126"/>
      <c r="N28" s="126"/>
      <c r="O28" s="127"/>
      <c r="P28" s="11"/>
      <c r="Q28" s="220" t="s">
        <v>251</v>
      </c>
      <c r="R28" s="128">
        <v>6</v>
      </c>
      <c r="S28" s="129">
        <v>13</v>
      </c>
      <c r="T28" s="219">
        <f t="shared" si="31"/>
        <v>-7</v>
      </c>
      <c r="U28" s="125">
        <v>1</v>
      </c>
      <c r="V28" s="31"/>
      <c r="W28" s="130"/>
      <c r="X28" s="130"/>
      <c r="Y28" s="130"/>
      <c r="Z28" s="130"/>
      <c r="AA28" s="130"/>
      <c r="AB28" s="131"/>
      <c r="AC28" s="11"/>
      <c r="AD28" s="220" t="s">
        <v>254</v>
      </c>
      <c r="AE28" s="128">
        <v>19</v>
      </c>
      <c r="AF28" s="129">
        <v>29</v>
      </c>
      <c r="AG28" s="219">
        <f t="shared" si="32"/>
        <v>-10</v>
      </c>
      <c r="AH28" s="125">
        <v>1</v>
      </c>
      <c r="AI28" s="31"/>
      <c r="AJ28" s="88"/>
      <c r="AK28" s="88"/>
      <c r="AL28" s="88"/>
      <c r="AM28" s="88"/>
      <c r="AN28" s="88"/>
      <c r="AO28" s="89"/>
      <c r="AP28" s="11"/>
      <c r="AQ28" s="220" t="s">
        <v>250</v>
      </c>
      <c r="AR28" s="128">
        <v>31</v>
      </c>
      <c r="AS28" s="129">
        <v>43</v>
      </c>
      <c r="AT28" s="219">
        <f t="shared" si="33"/>
        <v>-12</v>
      </c>
      <c r="AU28" s="125">
        <v>1</v>
      </c>
      <c r="AV28" s="373"/>
      <c r="AW28" s="88"/>
      <c r="AX28" s="88"/>
      <c r="AY28" s="88"/>
      <c r="AZ28" s="88"/>
      <c r="BA28" s="88"/>
      <c r="BB28" s="88"/>
      <c r="BC28" s="11"/>
      <c r="BD28" s="220" t="s">
        <v>260</v>
      </c>
      <c r="BE28" s="128">
        <v>32</v>
      </c>
      <c r="BF28" s="129">
        <v>42</v>
      </c>
      <c r="BG28" s="219">
        <f t="shared" si="34"/>
        <v>-10</v>
      </c>
      <c r="BH28" s="125">
        <v>2</v>
      </c>
      <c r="BI28" s="31"/>
      <c r="BJ28" s="88"/>
      <c r="BK28" s="88"/>
      <c r="BL28" s="88"/>
      <c r="BM28" s="88"/>
      <c r="BN28" s="88"/>
      <c r="BO28" s="89"/>
      <c r="BP28" s="11"/>
      <c r="BQ28" s="158"/>
      <c r="BR28" s="158"/>
      <c r="BS28" s="158" t="s">
        <v>390</v>
      </c>
      <c r="BT28" s="158"/>
      <c r="BU28" s="196"/>
      <c r="BV28" s="196"/>
      <c r="BW28" s="196"/>
      <c r="BX28" s="196"/>
      <c r="BY28" s="196"/>
      <c r="BZ28" s="196"/>
      <c r="CA28" s="196"/>
      <c r="CB28" s="196"/>
      <c r="CC28" s="196"/>
    </row>
    <row r="29" spans="1:81" ht="15" customHeight="1">
      <c r="A29" s="223"/>
      <c r="B29" s="224"/>
      <c r="C29" s="2"/>
      <c r="D29" s="220" t="s">
        <v>247</v>
      </c>
      <c r="E29" s="128">
        <v>4</v>
      </c>
      <c r="F29" s="129">
        <v>13</v>
      </c>
      <c r="G29" s="219">
        <f t="shared" si="30"/>
        <v>-9</v>
      </c>
      <c r="H29" s="125">
        <v>0</v>
      </c>
      <c r="I29" s="31"/>
      <c r="J29" s="393" t="s">
        <v>285</v>
      </c>
      <c r="K29" s="126"/>
      <c r="L29" s="126"/>
      <c r="M29" s="126"/>
      <c r="N29" s="126"/>
      <c r="O29" s="127"/>
      <c r="P29" s="11"/>
      <c r="Q29" s="220" t="s">
        <v>256</v>
      </c>
      <c r="R29" s="128">
        <v>11</v>
      </c>
      <c r="S29" s="129">
        <v>23</v>
      </c>
      <c r="T29" s="219">
        <f t="shared" si="31"/>
        <v>-12</v>
      </c>
      <c r="U29" s="125">
        <v>0</v>
      </c>
      <c r="V29" s="31"/>
      <c r="W29" s="130"/>
      <c r="X29" s="130"/>
      <c r="Y29" s="130"/>
      <c r="Z29" s="130"/>
      <c r="AA29" s="130"/>
      <c r="AB29" s="131"/>
      <c r="AC29" s="11"/>
      <c r="AD29" s="220" t="s">
        <v>253</v>
      </c>
      <c r="AE29" s="128">
        <v>8</v>
      </c>
      <c r="AF29" s="129">
        <v>26</v>
      </c>
      <c r="AG29" s="219">
        <f t="shared" si="32"/>
        <v>-18</v>
      </c>
      <c r="AH29" s="125">
        <v>1</v>
      </c>
      <c r="AI29" s="31"/>
      <c r="AJ29" s="88"/>
      <c r="AK29" s="88"/>
      <c r="AL29" s="88"/>
      <c r="AM29" s="88"/>
      <c r="AN29" s="88"/>
      <c r="AO29" s="89"/>
      <c r="AP29" s="11"/>
      <c r="AQ29" s="220" t="s">
        <v>254</v>
      </c>
      <c r="AR29" s="128">
        <v>26</v>
      </c>
      <c r="AS29" s="129">
        <v>42</v>
      </c>
      <c r="AT29" s="219">
        <f t="shared" si="33"/>
        <v>-16</v>
      </c>
      <c r="AU29" s="125">
        <v>1</v>
      </c>
      <c r="AV29" s="373"/>
      <c r="AW29" s="88"/>
      <c r="AX29" s="88"/>
      <c r="AY29" s="88"/>
      <c r="AZ29" s="88"/>
      <c r="BA29" s="88"/>
      <c r="BB29" s="88"/>
      <c r="BC29" s="11"/>
      <c r="BD29" s="220" t="s">
        <v>113</v>
      </c>
      <c r="BE29" s="128">
        <v>22</v>
      </c>
      <c r="BF29" s="129">
        <v>44</v>
      </c>
      <c r="BG29" s="219">
        <f t="shared" si="34"/>
        <v>-22</v>
      </c>
      <c r="BH29" s="125">
        <v>2</v>
      </c>
      <c r="BI29" s="31"/>
      <c r="BJ29" s="88"/>
      <c r="BK29" s="88"/>
      <c r="BL29" s="88"/>
      <c r="BM29" s="88"/>
      <c r="BN29" s="88"/>
      <c r="BO29" s="89"/>
      <c r="BP29" s="11"/>
      <c r="BQ29" s="158"/>
      <c r="BR29" s="158"/>
      <c r="BS29" s="158" t="s">
        <v>391</v>
      </c>
      <c r="BT29" s="158"/>
      <c r="BU29" s="196"/>
      <c r="BV29" s="196"/>
      <c r="BW29" s="196"/>
      <c r="BX29" s="196"/>
      <c r="BY29" s="196"/>
      <c r="BZ29" s="196"/>
      <c r="CA29" s="196"/>
      <c r="CB29" s="196"/>
      <c r="CC29" s="196"/>
    </row>
    <row r="30" spans="1:81" ht="15" customHeight="1">
      <c r="A30" s="223"/>
      <c r="B30" s="224"/>
      <c r="C30" s="2"/>
      <c r="D30" s="220" t="s">
        <v>253</v>
      </c>
      <c r="E30" s="128">
        <v>0</v>
      </c>
      <c r="F30" s="129">
        <v>13</v>
      </c>
      <c r="G30" s="219">
        <f t="shared" si="30"/>
        <v>-13</v>
      </c>
      <c r="H30" s="125">
        <v>0</v>
      </c>
      <c r="I30" s="31"/>
      <c r="J30" s="393" t="s">
        <v>274</v>
      </c>
      <c r="K30" s="126"/>
      <c r="L30" s="126"/>
      <c r="M30" s="126"/>
      <c r="N30" s="126"/>
      <c r="O30" s="127"/>
      <c r="P30" s="362"/>
      <c r="Q30" s="220" t="s">
        <v>109</v>
      </c>
      <c r="R30" s="128">
        <v>9</v>
      </c>
      <c r="S30" s="129">
        <v>22</v>
      </c>
      <c r="T30" s="219">
        <f t="shared" si="31"/>
        <v>-13</v>
      </c>
      <c r="U30" s="125">
        <v>0</v>
      </c>
      <c r="V30" s="31"/>
      <c r="W30" s="130"/>
      <c r="X30" s="130"/>
      <c r="Y30" s="130"/>
      <c r="Z30" s="130"/>
      <c r="AA30" s="130"/>
      <c r="AB30" s="131"/>
      <c r="AC30" s="362"/>
      <c r="AD30" s="220" t="s">
        <v>256</v>
      </c>
      <c r="AE30" s="128">
        <v>17</v>
      </c>
      <c r="AF30" s="129">
        <v>36</v>
      </c>
      <c r="AG30" s="219">
        <f t="shared" si="32"/>
        <v>-19</v>
      </c>
      <c r="AH30" s="125">
        <v>0</v>
      </c>
      <c r="AI30" s="31"/>
      <c r="AJ30" s="88"/>
      <c r="AK30" s="88"/>
      <c r="AL30" s="88"/>
      <c r="AM30" s="88"/>
      <c r="AN30" s="88"/>
      <c r="AO30" s="89"/>
      <c r="AP30" s="362"/>
      <c r="AQ30" s="220" t="s">
        <v>253</v>
      </c>
      <c r="AR30" s="128">
        <v>12</v>
      </c>
      <c r="AS30" s="129">
        <v>39</v>
      </c>
      <c r="AT30" s="219">
        <f t="shared" si="33"/>
        <v>-27</v>
      </c>
      <c r="AU30" s="125">
        <v>1</v>
      </c>
      <c r="AV30" s="373"/>
      <c r="AW30" s="88"/>
      <c r="AX30" s="88"/>
      <c r="AY30" s="88"/>
      <c r="AZ30" s="88"/>
      <c r="BA30" s="88"/>
      <c r="BB30" s="88"/>
      <c r="BC30" s="362"/>
      <c r="BD30" s="220" t="s">
        <v>109</v>
      </c>
      <c r="BE30" s="128">
        <v>35</v>
      </c>
      <c r="BF30" s="129">
        <v>54</v>
      </c>
      <c r="BG30" s="219">
        <f t="shared" si="34"/>
        <v>-19</v>
      </c>
      <c r="BH30" s="125">
        <v>1</v>
      </c>
      <c r="BI30" s="31"/>
      <c r="BJ30" s="88"/>
      <c r="BK30" s="88"/>
      <c r="BL30" s="88"/>
      <c r="BM30" s="88"/>
      <c r="BN30" s="88"/>
      <c r="BO30" s="89"/>
      <c r="BP30" s="362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</row>
    <row r="31" spans="1:81" ht="15" customHeight="1">
      <c r="A31" s="223"/>
      <c r="B31" s="224"/>
      <c r="C31" s="2"/>
      <c r="D31" s="220" t="s">
        <v>251</v>
      </c>
      <c r="E31" s="128">
        <v>6</v>
      </c>
      <c r="F31" s="129">
        <v>13</v>
      </c>
      <c r="G31" s="219">
        <f t="shared" si="30"/>
        <v>-7</v>
      </c>
      <c r="H31" s="125">
        <v>0</v>
      </c>
      <c r="I31" s="31"/>
      <c r="J31" s="253" t="s">
        <v>283</v>
      </c>
      <c r="K31" s="253"/>
      <c r="L31" s="253"/>
      <c r="M31" s="253"/>
      <c r="N31" s="253"/>
      <c r="O31" s="253"/>
      <c r="P31" s="358"/>
      <c r="Q31" s="220" t="s">
        <v>253</v>
      </c>
      <c r="R31" s="128">
        <v>8</v>
      </c>
      <c r="S31" s="129">
        <v>26</v>
      </c>
      <c r="T31" s="219">
        <f t="shared" si="31"/>
        <v>-18</v>
      </c>
      <c r="U31" s="125">
        <v>0</v>
      </c>
      <c r="V31" s="359"/>
      <c r="W31" s="360"/>
      <c r="X31" s="360"/>
      <c r="Y31" s="360"/>
      <c r="Z31" s="360"/>
      <c r="AA31" s="360"/>
      <c r="AB31" s="360"/>
      <c r="AC31" s="358"/>
      <c r="AD31" s="220" t="s">
        <v>113</v>
      </c>
      <c r="AE31" s="128">
        <v>22</v>
      </c>
      <c r="AF31" s="129">
        <v>31</v>
      </c>
      <c r="AG31" s="219">
        <f t="shared" si="32"/>
        <v>-9</v>
      </c>
      <c r="AH31" s="125">
        <v>1</v>
      </c>
      <c r="AI31" s="359"/>
      <c r="AJ31" s="361"/>
      <c r="AK31" s="361"/>
      <c r="AL31" s="361"/>
      <c r="AM31" s="361"/>
      <c r="AN31" s="361"/>
      <c r="AO31" s="361"/>
      <c r="AP31" s="358"/>
      <c r="AQ31" s="220" t="s">
        <v>248</v>
      </c>
      <c r="AR31" s="128">
        <v>43</v>
      </c>
      <c r="AS31" s="129">
        <v>28</v>
      </c>
      <c r="AT31" s="219">
        <f t="shared" si="33"/>
        <v>15</v>
      </c>
      <c r="AU31" s="125">
        <v>3</v>
      </c>
      <c r="AV31" s="359"/>
      <c r="AW31" s="361"/>
      <c r="AX31" s="361"/>
      <c r="AY31" s="361"/>
      <c r="AZ31" s="361"/>
      <c r="BA31" s="361"/>
      <c r="BB31" s="361"/>
      <c r="BC31" s="358"/>
      <c r="BD31" s="220" t="s">
        <v>253</v>
      </c>
      <c r="BE31" s="128">
        <v>12</v>
      </c>
      <c r="BF31" s="129">
        <v>52</v>
      </c>
      <c r="BG31" s="219">
        <f t="shared" si="34"/>
        <v>-40</v>
      </c>
      <c r="BH31" s="125">
        <v>1</v>
      </c>
      <c r="BI31" s="359"/>
      <c r="BJ31" s="361"/>
      <c r="BK31" s="361"/>
      <c r="BL31" s="361"/>
      <c r="BM31" s="361"/>
      <c r="BN31" s="361"/>
      <c r="BO31" s="361"/>
      <c r="BP31" s="358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</row>
    <row r="32" spans="4:30" ht="15" customHeight="1">
      <c r="D32" s="224" t="s">
        <v>261</v>
      </c>
      <c r="Q32" s="224" t="s">
        <v>261</v>
      </c>
      <c r="AD32" s="224" t="s">
        <v>261</v>
      </c>
    </row>
    <row r="33" spans="4:47" ht="15" customHeight="1">
      <c r="D33" s="181"/>
      <c r="E33" s="182"/>
      <c r="F33" s="182"/>
      <c r="G33" s="182"/>
      <c r="H33" s="182"/>
      <c r="AD33" s="181"/>
      <c r="AE33" s="182"/>
      <c r="AF33" s="182"/>
      <c r="AG33" s="182"/>
      <c r="AH33" s="182"/>
      <c r="AQ33" s="181"/>
      <c r="AR33" s="182"/>
      <c r="AS33" s="182"/>
      <c r="AT33" s="182"/>
      <c r="AU33" s="182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 thickBot="1"/>
    <row r="50" spans="4:68" ht="15" customHeight="1">
      <c r="D50" s="188"/>
      <c r="E50" s="189"/>
      <c r="F50" s="189"/>
      <c r="G50" s="190"/>
      <c r="H50" s="189"/>
      <c r="I50" s="190"/>
      <c r="J50" s="191"/>
      <c r="K50" s="191"/>
      <c r="L50" s="191"/>
      <c r="M50" s="191"/>
      <c r="N50" s="191"/>
      <c r="O50" s="191"/>
      <c r="P50" s="192"/>
      <c r="Q50" s="192"/>
      <c r="R50" s="189"/>
      <c r="S50" s="189"/>
      <c r="T50" s="190"/>
      <c r="U50" s="189"/>
      <c r="V50" s="190"/>
      <c r="W50" s="193"/>
      <c r="X50" s="193"/>
      <c r="Y50" s="193"/>
      <c r="Z50" s="193"/>
      <c r="AA50" s="193"/>
      <c r="AB50" s="193"/>
      <c r="AC50" s="192"/>
      <c r="AD50" s="192"/>
      <c r="AE50" s="190"/>
      <c r="AF50" s="190"/>
      <c r="AG50" s="190"/>
      <c r="AH50" s="190"/>
      <c r="AI50" s="190"/>
      <c r="AJ50" s="194"/>
      <c r="AK50" s="194"/>
      <c r="AL50" s="194"/>
      <c r="AM50" s="194"/>
      <c r="AN50" s="194"/>
      <c r="AO50" s="194"/>
      <c r="AP50" s="192"/>
      <c r="AQ50" s="192"/>
      <c r="AR50" s="190"/>
      <c r="AS50" s="190"/>
      <c r="AT50" s="190"/>
      <c r="AU50" s="190"/>
      <c r="AV50" s="190"/>
      <c r="AW50" s="194"/>
      <c r="AX50" s="194"/>
      <c r="AY50" s="194"/>
      <c r="AZ50" s="194"/>
      <c r="BA50" s="194"/>
      <c r="BB50" s="194"/>
      <c r="BC50" s="192"/>
      <c r="BD50" s="192"/>
      <c r="BE50" s="190"/>
      <c r="BF50" s="190"/>
      <c r="BG50" s="190"/>
      <c r="BH50" s="190"/>
      <c r="BI50" s="190"/>
      <c r="BJ50" s="194"/>
      <c r="BK50" s="194"/>
      <c r="BL50" s="194"/>
      <c r="BM50" s="194"/>
      <c r="BN50" s="194"/>
      <c r="BO50" s="194"/>
      <c r="BP50" s="195"/>
    </row>
    <row r="51" spans="4:68" ht="15" customHeight="1">
      <c r="D51" s="181"/>
      <c r="E51" s="182"/>
      <c r="F51" s="182"/>
      <c r="G51" s="183"/>
      <c r="H51" s="182"/>
      <c r="I51" s="183"/>
      <c r="J51" s="184"/>
      <c r="K51" s="184"/>
      <c r="L51" s="184"/>
      <c r="M51" s="184"/>
      <c r="N51" s="184"/>
      <c r="O51" s="184"/>
      <c r="P51" s="185"/>
      <c r="Q51" s="185"/>
      <c r="R51" s="182"/>
      <c r="S51" s="182"/>
      <c r="T51" s="183"/>
      <c r="U51" s="182"/>
      <c r="V51" s="183"/>
      <c r="W51" s="186"/>
      <c r="X51" s="186"/>
      <c r="Y51" s="186"/>
      <c r="Z51" s="186"/>
      <c r="AA51" s="186"/>
      <c r="AB51" s="186"/>
      <c r="AC51" s="185"/>
      <c r="AD51" s="185"/>
      <c r="AE51" s="183"/>
      <c r="AF51" s="183"/>
      <c r="AG51" s="183"/>
      <c r="AH51" s="183"/>
      <c r="AI51" s="183"/>
      <c r="AJ51" s="187"/>
      <c r="AK51" s="187"/>
      <c r="AL51" s="187"/>
      <c r="AM51" s="187"/>
      <c r="AN51" s="187"/>
      <c r="AO51" s="187"/>
      <c r="AP51" s="185"/>
      <c r="AQ51" s="185"/>
      <c r="AR51" s="183"/>
      <c r="AS51" s="183"/>
      <c r="AT51" s="183"/>
      <c r="AU51" s="183"/>
      <c r="AV51" s="183"/>
      <c r="AW51" s="187"/>
      <c r="AX51" s="187"/>
      <c r="AY51" s="187"/>
      <c r="AZ51" s="187"/>
      <c r="BA51" s="187"/>
      <c r="BB51" s="187"/>
      <c r="BC51" s="185"/>
      <c r="BD51" s="185"/>
      <c r="BE51" s="183"/>
      <c r="BF51" s="183"/>
      <c r="BG51" s="183"/>
      <c r="BH51" s="183"/>
      <c r="BI51" s="183"/>
      <c r="BJ51" s="187"/>
      <c r="BK51" s="187"/>
      <c r="BL51" s="187"/>
      <c r="BM51" s="187"/>
      <c r="BN51" s="187"/>
      <c r="BO51" s="187"/>
      <c r="BP51" s="80"/>
    </row>
    <row r="52" spans="4:68" ht="15" customHeight="1">
      <c r="D52" s="181"/>
      <c r="E52" s="182"/>
      <c r="F52" s="182"/>
      <c r="G52" s="183"/>
      <c r="H52" s="182"/>
      <c r="I52" s="183"/>
      <c r="J52" s="184"/>
      <c r="K52" s="184"/>
      <c r="L52" s="184"/>
      <c r="M52" s="184"/>
      <c r="N52" s="184"/>
      <c r="O52" s="184"/>
      <c r="P52" s="185"/>
      <c r="Q52" s="185"/>
      <c r="R52" s="182"/>
      <c r="S52" s="182"/>
      <c r="T52" s="183"/>
      <c r="U52" s="182"/>
      <c r="V52" s="183"/>
      <c r="W52" s="186"/>
      <c r="X52" s="186"/>
      <c r="Y52" s="186"/>
      <c r="Z52" s="186"/>
      <c r="AA52" s="186"/>
      <c r="AB52" s="186"/>
      <c r="AC52" s="185"/>
      <c r="AD52" s="185"/>
      <c r="AE52" s="183"/>
      <c r="AF52" s="183"/>
      <c r="AG52" s="183"/>
      <c r="AH52" s="183"/>
      <c r="AI52" s="183"/>
      <c r="AJ52" s="187"/>
      <c r="AK52" s="187"/>
      <c r="AL52" s="187"/>
      <c r="AM52" s="187"/>
      <c r="AN52" s="187"/>
      <c r="AO52" s="187"/>
      <c r="AP52" s="185"/>
      <c r="AQ52" s="185"/>
      <c r="AR52" s="183"/>
      <c r="AS52" s="183"/>
      <c r="AT52" s="183"/>
      <c r="AU52" s="183"/>
      <c r="AV52" s="183"/>
      <c r="AW52" s="187"/>
      <c r="AX52" s="187"/>
      <c r="AY52" s="187"/>
      <c r="AZ52" s="187"/>
      <c r="BA52" s="187"/>
      <c r="BB52" s="187"/>
      <c r="BC52" s="185"/>
      <c r="BD52" s="185"/>
      <c r="BE52" s="183"/>
      <c r="BF52" s="183"/>
      <c r="BG52" s="183"/>
      <c r="BH52" s="183"/>
      <c r="BI52" s="183"/>
      <c r="BJ52" s="187"/>
      <c r="BK52" s="187"/>
      <c r="BL52" s="187"/>
      <c r="BM52" s="187"/>
      <c r="BN52" s="187"/>
      <c r="BO52" s="187"/>
      <c r="BP52" s="80"/>
    </row>
    <row r="53" spans="4:68" ht="15" customHeight="1">
      <c r="D53" s="181"/>
      <c r="E53" s="182"/>
      <c r="F53" s="182"/>
      <c r="G53" s="183"/>
      <c r="H53" s="182"/>
      <c r="I53" s="183"/>
      <c r="J53" s="184"/>
      <c r="K53" s="184"/>
      <c r="L53" s="184"/>
      <c r="M53" s="184"/>
      <c r="N53" s="184"/>
      <c r="O53" s="184"/>
      <c r="P53" s="185"/>
      <c r="Q53" s="185"/>
      <c r="R53" s="182"/>
      <c r="S53" s="182"/>
      <c r="T53" s="183"/>
      <c r="U53" s="182"/>
      <c r="V53" s="183"/>
      <c r="W53" s="186"/>
      <c r="X53" s="186"/>
      <c r="Y53" s="186"/>
      <c r="Z53" s="186"/>
      <c r="AA53" s="186"/>
      <c r="AB53" s="186"/>
      <c r="AC53" s="185"/>
      <c r="AD53" s="185"/>
      <c r="AE53" s="183"/>
      <c r="AF53" s="183"/>
      <c r="AG53" s="183"/>
      <c r="AH53" s="183"/>
      <c r="AI53" s="183"/>
      <c r="AJ53" s="187"/>
      <c r="AK53" s="187"/>
      <c r="AL53" s="187"/>
      <c r="AM53" s="187"/>
      <c r="AN53" s="187"/>
      <c r="AO53" s="187"/>
      <c r="AP53" s="185"/>
      <c r="AQ53" s="185"/>
      <c r="AR53" s="183"/>
      <c r="AS53" s="183"/>
      <c r="AT53" s="183"/>
      <c r="AU53" s="183"/>
      <c r="AV53" s="183"/>
      <c r="AW53" s="187"/>
      <c r="AX53" s="187"/>
      <c r="AY53" s="187"/>
      <c r="AZ53" s="187"/>
      <c r="BA53" s="187"/>
      <c r="BB53" s="187"/>
      <c r="BC53" s="185"/>
      <c r="BD53" s="185"/>
      <c r="BE53" s="183"/>
      <c r="BF53" s="183"/>
      <c r="BG53" s="183"/>
      <c r="BH53" s="183"/>
      <c r="BI53" s="183"/>
      <c r="BJ53" s="187"/>
      <c r="BK53" s="187"/>
      <c r="BL53" s="187"/>
      <c r="BM53" s="187"/>
      <c r="BN53" s="187"/>
      <c r="BO53" s="187"/>
      <c r="BP53" s="80"/>
    </row>
    <row r="54" spans="4:68" ht="15" customHeight="1">
      <c r="D54" s="181"/>
      <c r="E54" s="182"/>
      <c r="F54" s="182"/>
      <c r="G54" s="183"/>
      <c r="H54" s="182"/>
      <c r="I54" s="183"/>
      <c r="J54" s="184"/>
      <c r="K54" s="184"/>
      <c r="L54" s="184"/>
      <c r="M54" s="184"/>
      <c r="N54" s="184"/>
      <c r="O54" s="184"/>
      <c r="P54" s="185"/>
      <c r="Q54" s="185"/>
      <c r="R54" s="182"/>
      <c r="S54" s="182"/>
      <c r="T54" s="183"/>
      <c r="U54" s="182"/>
      <c r="V54" s="183"/>
      <c r="W54" s="186"/>
      <c r="X54" s="186"/>
      <c r="Y54" s="186"/>
      <c r="Z54" s="186"/>
      <c r="AA54" s="186"/>
      <c r="AB54" s="186"/>
      <c r="AC54" s="185"/>
      <c r="AD54" s="185"/>
      <c r="AE54" s="183"/>
      <c r="AF54" s="183"/>
      <c r="AG54" s="183"/>
      <c r="AH54" s="183"/>
      <c r="AI54" s="183"/>
      <c r="AJ54" s="187"/>
      <c r="AK54" s="187"/>
      <c r="AL54" s="187"/>
      <c r="AM54" s="187"/>
      <c r="AN54" s="187"/>
      <c r="AO54" s="187"/>
      <c r="AP54" s="185"/>
      <c r="AQ54" s="185"/>
      <c r="AR54" s="183"/>
      <c r="AS54" s="183"/>
      <c r="AT54" s="183"/>
      <c r="AU54" s="183"/>
      <c r="AV54" s="183"/>
      <c r="AW54" s="187"/>
      <c r="AX54" s="187"/>
      <c r="AY54" s="187"/>
      <c r="AZ54" s="187"/>
      <c r="BA54" s="187"/>
      <c r="BB54" s="187"/>
      <c r="BC54" s="185"/>
      <c r="BD54" s="185"/>
      <c r="BE54" s="183"/>
      <c r="BF54" s="183"/>
      <c r="BG54" s="183"/>
      <c r="BH54" s="183"/>
      <c r="BI54" s="183"/>
      <c r="BJ54" s="187"/>
      <c r="BK54" s="187"/>
      <c r="BL54" s="187"/>
      <c r="BM54" s="187"/>
      <c r="BN54" s="187"/>
      <c r="BO54" s="187"/>
      <c r="BP54" s="80"/>
    </row>
    <row r="55" spans="4:68" ht="15" customHeight="1">
      <c r="D55" s="181"/>
      <c r="E55" s="182"/>
      <c r="F55" s="182"/>
      <c r="G55" s="183"/>
      <c r="H55" s="182"/>
      <c r="I55" s="183"/>
      <c r="J55" s="184"/>
      <c r="K55" s="184"/>
      <c r="L55" s="184"/>
      <c r="M55" s="184"/>
      <c r="N55" s="184"/>
      <c r="O55" s="184"/>
      <c r="P55" s="185"/>
      <c r="Q55" s="185"/>
      <c r="R55" s="182"/>
      <c r="S55" s="182"/>
      <c r="T55" s="183"/>
      <c r="U55" s="182"/>
      <c r="V55" s="183"/>
      <c r="W55" s="186"/>
      <c r="X55" s="186"/>
      <c r="Y55" s="186"/>
      <c r="Z55" s="186"/>
      <c r="AA55" s="186"/>
      <c r="AB55" s="186"/>
      <c r="AC55" s="185"/>
      <c r="AD55" s="185"/>
      <c r="AE55" s="183"/>
      <c r="AF55" s="183"/>
      <c r="AG55" s="183"/>
      <c r="AH55" s="183"/>
      <c r="AI55" s="183"/>
      <c r="AJ55" s="187"/>
      <c r="AK55" s="187"/>
      <c r="AL55" s="187"/>
      <c r="AM55" s="187"/>
      <c r="AN55" s="187"/>
      <c r="AO55" s="187"/>
      <c r="AP55" s="185"/>
      <c r="AQ55" s="185"/>
      <c r="AR55" s="183"/>
      <c r="AS55" s="183"/>
      <c r="AT55" s="183"/>
      <c r="AU55" s="183"/>
      <c r="AV55" s="183"/>
      <c r="AW55" s="187"/>
      <c r="AX55" s="187"/>
      <c r="AY55" s="187"/>
      <c r="AZ55" s="187"/>
      <c r="BA55" s="187"/>
      <c r="BB55" s="187"/>
      <c r="BC55" s="185"/>
      <c r="BD55" s="185"/>
      <c r="BE55" s="183"/>
      <c r="BF55" s="183"/>
      <c r="BG55" s="183"/>
      <c r="BH55" s="183"/>
      <c r="BI55" s="183"/>
      <c r="BJ55" s="187"/>
      <c r="BK55" s="187"/>
      <c r="BL55" s="187"/>
      <c r="BM55" s="187"/>
      <c r="BN55" s="187"/>
      <c r="BO55" s="187"/>
      <c r="BP55" s="80"/>
    </row>
    <row r="56" spans="4:68" ht="15" customHeight="1">
      <c r="D56" s="181"/>
      <c r="E56" s="182"/>
      <c r="F56" s="182"/>
      <c r="G56" s="183"/>
      <c r="H56" s="182"/>
      <c r="I56" s="183"/>
      <c r="J56" s="184"/>
      <c r="K56" s="184"/>
      <c r="L56" s="184"/>
      <c r="M56" s="184"/>
      <c r="N56" s="184"/>
      <c r="O56" s="184"/>
      <c r="P56" s="185"/>
      <c r="Q56" s="185"/>
      <c r="R56" s="182"/>
      <c r="S56" s="182"/>
      <c r="T56" s="183"/>
      <c r="U56" s="182"/>
      <c r="V56" s="183"/>
      <c r="W56" s="186"/>
      <c r="X56" s="186"/>
      <c r="Y56" s="186"/>
      <c r="Z56" s="186"/>
      <c r="AA56" s="186"/>
      <c r="AB56" s="186"/>
      <c r="AC56" s="185"/>
      <c r="AD56" s="185"/>
      <c r="AE56" s="183"/>
      <c r="AF56" s="183"/>
      <c r="AG56" s="183"/>
      <c r="AH56" s="183"/>
      <c r="AI56" s="183"/>
      <c r="AJ56" s="187"/>
      <c r="AK56" s="187"/>
      <c r="AL56" s="187"/>
      <c r="AM56" s="187"/>
      <c r="AN56" s="187"/>
      <c r="AO56" s="187"/>
      <c r="AP56" s="185"/>
      <c r="AQ56" s="185"/>
      <c r="AR56" s="183"/>
      <c r="AS56" s="183"/>
      <c r="AT56" s="183"/>
      <c r="AU56" s="183"/>
      <c r="AV56" s="183"/>
      <c r="AW56" s="187"/>
      <c r="AX56" s="187"/>
      <c r="AY56" s="187"/>
      <c r="AZ56" s="187"/>
      <c r="BA56" s="187"/>
      <c r="BB56" s="187"/>
      <c r="BC56" s="185"/>
      <c r="BD56" s="185"/>
      <c r="BE56" s="183"/>
      <c r="BF56" s="183"/>
      <c r="BG56" s="183"/>
      <c r="BH56" s="183"/>
      <c r="BI56" s="183"/>
      <c r="BJ56" s="187"/>
      <c r="BK56" s="187"/>
      <c r="BL56" s="187"/>
      <c r="BM56" s="187"/>
      <c r="BN56" s="187"/>
      <c r="BO56" s="187"/>
      <c r="BP56" s="80"/>
    </row>
    <row r="57" spans="4:68" ht="15" customHeight="1">
      <c r="D57" s="181"/>
      <c r="E57" s="182"/>
      <c r="F57" s="182"/>
      <c r="G57" s="183"/>
      <c r="H57" s="182"/>
      <c r="I57" s="183"/>
      <c r="J57" s="184"/>
      <c r="K57" s="184"/>
      <c r="L57" s="184"/>
      <c r="M57" s="184"/>
      <c r="N57" s="184"/>
      <c r="O57" s="184"/>
      <c r="P57" s="185"/>
      <c r="Q57" s="185"/>
      <c r="R57" s="182"/>
      <c r="S57" s="182"/>
      <c r="T57" s="183"/>
      <c r="U57" s="182"/>
      <c r="V57" s="183"/>
      <c r="W57" s="186"/>
      <c r="X57" s="186"/>
      <c r="Y57" s="186"/>
      <c r="Z57" s="186"/>
      <c r="AA57" s="186"/>
      <c r="AB57" s="186"/>
      <c r="AC57" s="185"/>
      <c r="AD57" s="185"/>
      <c r="AE57" s="183"/>
      <c r="AF57" s="183"/>
      <c r="AG57" s="183"/>
      <c r="AH57" s="183"/>
      <c r="AI57" s="183"/>
      <c r="AJ57" s="187"/>
      <c r="AK57" s="187"/>
      <c r="AL57" s="187"/>
      <c r="AM57" s="187"/>
      <c r="AN57" s="187"/>
      <c r="AO57" s="187"/>
      <c r="AP57" s="185"/>
      <c r="AQ57" s="185"/>
      <c r="AR57" s="183"/>
      <c r="AS57" s="183"/>
      <c r="AT57" s="183"/>
      <c r="AU57" s="183"/>
      <c r="AV57" s="183"/>
      <c r="AW57" s="187"/>
      <c r="AX57" s="187"/>
      <c r="AY57" s="187"/>
      <c r="AZ57" s="187"/>
      <c r="BA57" s="187"/>
      <c r="BB57" s="187"/>
      <c r="BC57" s="185"/>
      <c r="BD57" s="185"/>
      <c r="BE57" s="183"/>
      <c r="BF57" s="183"/>
      <c r="BG57" s="183"/>
      <c r="BH57" s="183"/>
      <c r="BI57" s="183"/>
      <c r="BJ57" s="187"/>
      <c r="BK57" s="187"/>
      <c r="BL57" s="187"/>
      <c r="BM57" s="187"/>
      <c r="BN57" s="187"/>
      <c r="BO57" s="187"/>
      <c r="BP57" s="80"/>
    </row>
    <row r="58" spans="4:68" ht="15" customHeight="1"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</row>
    <row r="59" ht="15" customHeight="1"/>
    <row r="60" ht="15" customHeight="1"/>
  </sheetData>
  <sheetProtection password="CF25" sheet="1" objects="1" scenarios="1"/>
  <mergeCells count="66">
    <mergeCell ref="E13:E14"/>
    <mergeCell ref="F13:F14"/>
    <mergeCell ref="G13:G14"/>
    <mergeCell ref="Q13:Q14"/>
    <mergeCell ref="Q12:AB12"/>
    <mergeCell ref="R13:R14"/>
    <mergeCell ref="S13:S14"/>
    <mergeCell ref="T13:T14"/>
    <mergeCell ref="AW2:AX2"/>
    <mergeCell ref="BG2:BH2"/>
    <mergeCell ref="U2:V2"/>
    <mergeCell ref="A1:B1"/>
    <mergeCell ref="AQ1:BB1"/>
    <mergeCell ref="BD1:BO1"/>
    <mergeCell ref="D1:O1"/>
    <mergeCell ref="Q1:AB1"/>
    <mergeCell ref="AD1:AO1"/>
    <mergeCell ref="AG12:AG14"/>
    <mergeCell ref="BD12:BO12"/>
    <mergeCell ref="D12:O12"/>
    <mergeCell ref="AH2:AI2"/>
    <mergeCell ref="AJ2:AK2"/>
    <mergeCell ref="BJ2:BK2"/>
    <mergeCell ref="H2:I2"/>
    <mergeCell ref="J2:K2"/>
    <mergeCell ref="W2:X2"/>
    <mergeCell ref="AU2:AV2"/>
    <mergeCell ref="D13:D14"/>
    <mergeCell ref="AQ11:BB11"/>
    <mergeCell ref="AQ12:AQ14"/>
    <mergeCell ref="AR12:AR14"/>
    <mergeCell ref="AS12:AS14"/>
    <mergeCell ref="AT12:AT14"/>
    <mergeCell ref="AD11:AO11"/>
    <mergeCell ref="AD12:AD14"/>
    <mergeCell ref="AE12:AE14"/>
    <mergeCell ref="AF12:AF14"/>
    <mergeCell ref="BV2:BW2"/>
    <mergeCell ref="BX2:BY2"/>
    <mergeCell ref="BD13:BD14"/>
    <mergeCell ref="BE13:BE14"/>
    <mergeCell ref="BF13:BF14"/>
    <mergeCell ref="BG13:BG14"/>
    <mergeCell ref="BQ1:CC1"/>
    <mergeCell ref="BQ8:CC9"/>
    <mergeCell ref="BX10:BY11"/>
    <mergeCell ref="BZ10:BZ11"/>
    <mergeCell ref="CA10:CA11"/>
    <mergeCell ref="CB10:CB11"/>
    <mergeCell ref="BR10:BR11"/>
    <mergeCell ref="BS10:BS11"/>
    <mergeCell ref="BT10:BT11"/>
    <mergeCell ref="BU10:BU11"/>
    <mergeCell ref="CC17:CC18"/>
    <mergeCell ref="CB17:CB18"/>
    <mergeCell ref="CA17:CA18"/>
    <mergeCell ref="BZ17:BZ18"/>
    <mergeCell ref="BQ15:CC16"/>
    <mergeCell ref="CC10:CC11"/>
    <mergeCell ref="BV10:BW11"/>
    <mergeCell ref="BS17:BS18"/>
    <mergeCell ref="BR17:BR18"/>
    <mergeCell ref="BX17:BY18"/>
    <mergeCell ref="BV17:BW18"/>
    <mergeCell ref="BU17:BU18"/>
    <mergeCell ref="BT17:BT18"/>
  </mergeCells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2010-05-09T22:23:05Z</cp:lastPrinted>
  <dcterms:created xsi:type="dcterms:W3CDTF">1999-05-26T11:21:22Z</dcterms:created>
  <dcterms:modified xsi:type="dcterms:W3CDTF">2010-05-11T21:28:21Z</dcterms:modified>
  <cp:category/>
  <cp:version/>
  <cp:contentType/>
  <cp:contentStatus/>
</cp:coreProperties>
</file>