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activeTab="3"/>
  </bookViews>
  <sheets>
    <sheet name="petank geleneksel" sheetId="1" r:id="rId1"/>
    <sheet name="altınnokta  bayanlar" sheetId="2" r:id="rId2"/>
    <sheet name="altınnokta erkekler" sheetId="3" r:id="rId3"/>
    <sheet name="puan" sheetId="4" r:id="rId4"/>
  </sheets>
  <definedNames/>
  <calcPr fullCalcOnLoad="1"/>
</workbook>
</file>

<file path=xl/sharedStrings.xml><?xml version="1.0" encoding="utf-8"?>
<sst xmlns="http://schemas.openxmlformats.org/spreadsheetml/2006/main" count="338" uniqueCount="110">
  <si>
    <t>TAKIMLAR</t>
  </si>
  <si>
    <t>TAKIM 1</t>
  </si>
  <si>
    <t>TAKIM 2</t>
  </si>
  <si>
    <t>SIRA
 NO</t>
  </si>
  <si>
    <t>KURA ÇEKİMİ</t>
  </si>
  <si>
    <t>1. TUR</t>
  </si>
  <si>
    <t>PUAN</t>
  </si>
  <si>
    <t>2. TUR</t>
  </si>
  <si>
    <t>1.TUR SONUÇ</t>
  </si>
  <si>
    <t>2.TUR SONUÇ</t>
  </si>
  <si>
    <t>3. TUR</t>
  </si>
  <si>
    <t>3.TUR SONUÇ</t>
  </si>
  <si>
    <t>4. TUR</t>
  </si>
  <si>
    <t>4.TUR SONUÇ</t>
  </si>
  <si>
    <t>5. TUR</t>
  </si>
  <si>
    <t>5.TUR SONUÇ</t>
  </si>
  <si>
    <t>OYUNCULAR</t>
  </si>
  <si>
    <t>SIRALAMA
PUANI</t>
  </si>
  <si>
    <t>MÜSABAKALARI</t>
  </si>
  <si>
    <t>SIRA</t>
  </si>
  <si>
    <t>Faik KAPSIZ
lig sekreteri</t>
  </si>
  <si>
    <t>RAFFA
PUAN</t>
  </si>
  <si>
    <t>GENEL
SIRALAMA</t>
  </si>
  <si>
    <t>VOLO
PUAN</t>
  </si>
  <si>
    <t>ALDIĞI SET</t>
  </si>
  <si>
    <t>ÜÇLER</t>
  </si>
  <si>
    <t>ÇİFTLER</t>
  </si>
  <si>
    <t>TEKLER</t>
  </si>
  <si>
    <t>AVERAJ</t>
  </si>
  <si>
    <t>A
SET</t>
  </si>
  <si>
    <t>V
SET</t>
  </si>
  <si>
    <t>SAYI
AVR</t>
  </si>
  <si>
    <t>SET
AVR</t>
  </si>
  <si>
    <t>PETANK</t>
  </si>
  <si>
    <t>SPORCULAR</t>
  </si>
  <si>
    <t>1ATIŞ</t>
  </si>
  <si>
    <t>2.ATIŞ</t>
  </si>
  <si>
    <t>3.ATIŞ</t>
  </si>
  <si>
    <t>4.ATIŞ</t>
  </si>
  <si>
    <t>5.ATIŞ</t>
  </si>
  <si>
    <t>1.
TOP.</t>
  </si>
  <si>
    <t>2.
TOP.</t>
  </si>
  <si>
    <t>1+2</t>
  </si>
  <si>
    <t>EN YÜKSEK</t>
  </si>
  <si>
    <t>SPORCULAR
1. TUR</t>
  </si>
  <si>
    <t>SPORCULAR
2. TUR</t>
  </si>
  <si>
    <t>1+2 TOPLAM</t>
  </si>
  <si>
    <t>ALDIĞI 
SET</t>
  </si>
  <si>
    <t>ALDIĞI
SET</t>
  </si>
  <si>
    <t>GLNKSL</t>
  </si>
  <si>
    <t>PETANK
PUAN</t>
  </si>
  <si>
    <t>BAYAN
A.NOKTA</t>
  </si>
  <si>
    <t>ERKEK
A.NOKTA</t>
  </si>
  <si>
    <t>AN+GEL</t>
  </si>
  <si>
    <t>ALINAN
X3=</t>
  </si>
  <si>
    <t>BARTIN ÜNİVERSİTESİ</t>
  </si>
  <si>
    <t>FOMGET GENÇLİK SPOR</t>
  </si>
  <si>
    <t>ANKARA BOCCE</t>
  </si>
  <si>
    <t>DENİZLİ İDMAN YURDU</t>
  </si>
  <si>
    <t>BOLU BELEDİYE</t>
  </si>
  <si>
    <t xml:space="preserve">OLİMPİYAT GENÇLİK </t>
  </si>
  <si>
    <t>SERHAT KARS</t>
  </si>
  <si>
    <t>ANKARAGÜCÜ SPOR</t>
  </si>
  <si>
    <t>BAŞKENT AKADEMİ</t>
  </si>
  <si>
    <t>RİZE RANİHLİ</t>
  </si>
  <si>
    <t>ESSPOR</t>
  </si>
  <si>
    <t>İST BAĞCILAR</t>
  </si>
  <si>
    <t xml:space="preserve">   TBBDF 2011 2. LİG BAYANLAR
PETANK ALTIN NOKTA MÜSABAKA CETVELİ</t>
  </si>
  <si>
    <t xml:space="preserve">   TBBDF 2011 2. LİG ERKEKLER
PETANK ALTIN NOKTA MÜSABAKA CETVELİ</t>
  </si>
  <si>
    <t>2011 BOCCE 2.LİG</t>
  </si>
  <si>
    <t>NİLAY GÜNDÜZ</t>
  </si>
  <si>
    <t>CEREN ZİNCİR</t>
  </si>
  <si>
    <t>SERAP USTA</t>
  </si>
  <si>
    <t>SEVGİ AKTAŞ</t>
  </si>
  <si>
    <t>ÖZNUR BİLGİLİ</t>
  </si>
  <si>
    <t>SABİHA USTA</t>
  </si>
  <si>
    <t>BEYZA TELKEŞ</t>
  </si>
  <si>
    <t>TUĞÇE GÜRLER</t>
  </si>
  <si>
    <t>HANDAN SÜMER</t>
  </si>
  <si>
    <t>KATILMADI</t>
  </si>
  <si>
    <t>BENAY GÜNDÜZ</t>
  </si>
  <si>
    <t>ESİLE EMEN</t>
  </si>
  <si>
    <t>DİLAY GÜNDÜZ</t>
  </si>
  <si>
    <t>CANSUNUR IŞILDAK</t>
  </si>
  <si>
    <t>YUNUS EMRE GÜNGÖR</t>
  </si>
  <si>
    <t>HASAN DOĞAN</t>
  </si>
  <si>
    <t>GÖKHAN EREL</t>
  </si>
  <si>
    <t>SERTAÇ ÖZÇELİK</t>
  </si>
  <si>
    <t>MUSA SARIÇAM</t>
  </si>
  <si>
    <t>YUNUS ÖZTÜRK</t>
  </si>
  <si>
    <t>UĞUR DEMİRCİ</t>
  </si>
  <si>
    <t>MEHMET KARATAŞ</t>
  </si>
  <si>
    <t>ABDULKADİR TÜZEL</t>
  </si>
  <si>
    <t>SEMİH VAR</t>
  </si>
  <si>
    <t>ŞİNASİ SELECİLER</t>
  </si>
  <si>
    <t>MURAT ELMAS</t>
  </si>
  <si>
    <t>2011 BOCCE 2.LİG GENEL SIRALAMA</t>
  </si>
  <si>
    <t>Faik KAPSIZ</t>
  </si>
  <si>
    <t>Lig Sekreteri</t>
  </si>
  <si>
    <t>SEFA ARSLAN-SERTAÇ ÖZÇELİK-SEVGİ AKTAŞ-</t>
  </si>
  <si>
    <t>KADİR CAN KADER-YUNUS EMRE GÜNGÖR-ESİLE EMEN</t>
  </si>
  <si>
    <t>DİLAY GÜNDÜZ-RECEP AYDIN-ŞİNASİ SELECİLER</t>
  </si>
  <si>
    <t>AHMET EMEN-SEMİH VAR-TUĞÇE GÜRLER</t>
  </si>
  <si>
    <t>CEREN ZİNCİR-KAAN ÖZTÜRK-İSMAİL FIŞICI</t>
  </si>
  <si>
    <t>MERYEM DEMİR-SABİHA USTA-HASAN DOĞAN</t>
  </si>
  <si>
    <t>MURAT ELMAS-HANDAN SÜMER-</t>
  </si>
  <si>
    <t>MEHMET KARATAŞ-M.GARİP TARÇIN-BENAY GÜNDÜZ</t>
  </si>
  <si>
    <t>UĞUR DEMİRCİ-HAKKI ALTINDAĞ-ÖZNUR BİLGİLİ</t>
  </si>
  <si>
    <t>MUSA SARIÇAM-BEYZA TELKEŞ-BARIŞ DİKEL</t>
  </si>
  <si>
    <t>SERAP USTA-CANSUNUR IŞILDAK-BERK EREN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</si>
</sst>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0"/>
    </font>
    <font>
      <b/>
      <sz val="13"/>
      <name val="Arial Tur"/>
      <family val="0"/>
    </font>
    <font>
      <b/>
      <i/>
      <sz val="13"/>
      <color indexed="18"/>
      <name val="Verdana"/>
      <family val="2"/>
    </font>
    <font>
      <b/>
      <sz val="8"/>
      <name val="Arial Tur"/>
      <family val="0"/>
    </font>
    <font>
      <sz val="13"/>
      <name val="Times New Roman"/>
      <family val="1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b/>
      <sz val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 tint="0.24998000264167786"/>
      <name val="Times New Roman"/>
      <family val="1"/>
    </font>
    <font>
      <b/>
      <i/>
      <sz val="10"/>
      <color theme="1" tint="0.24998000264167786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10" xfId="0" applyFill="1" applyBorder="1" applyAlignment="1" applyProtection="1">
      <alignment horizontal="left" vertical="center"/>
      <protection hidden="1"/>
    </xf>
    <xf numFmtId="0" fontId="6" fillId="34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0" fillId="36" borderId="10" xfId="0" applyFill="1" applyBorder="1" applyAlignment="1" applyProtection="1">
      <alignment horizontal="left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38" borderId="10" xfId="0" applyFill="1" applyBorder="1" applyAlignment="1" applyProtection="1">
      <alignment horizontal="center" vertical="center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left" vertical="center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0" fillId="16" borderId="10" xfId="0" applyFill="1" applyBorder="1" applyAlignment="1" applyProtection="1">
      <alignment horizontal="center" vertical="center"/>
      <protection hidden="1"/>
    </xf>
    <xf numFmtId="0" fontId="9" fillId="17" borderId="10" xfId="0" applyFont="1" applyFill="1" applyBorder="1" applyAlignment="1" applyProtection="1">
      <alignment horizontal="center" vertical="center" wrapText="1"/>
      <protection hidden="1"/>
    </xf>
    <xf numFmtId="0" fontId="0" fillId="17" borderId="10" xfId="0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0" fillId="39" borderId="0" xfId="0" applyFill="1" applyBorder="1" applyAlignment="1" applyProtection="1">
      <alignment horizontal="left" vertical="center"/>
      <protection hidden="1"/>
    </xf>
    <xf numFmtId="0" fontId="0" fillId="39" borderId="0" xfId="0" applyFill="1" applyBorder="1" applyAlignment="1" applyProtection="1">
      <alignment horizontal="center" vertical="center"/>
      <protection hidden="1"/>
    </xf>
    <xf numFmtId="0" fontId="4" fillId="39" borderId="0" xfId="0" applyFont="1" applyFill="1" applyBorder="1" applyAlignment="1" applyProtection="1">
      <alignment horizontal="center" vertical="center"/>
      <protection hidden="1"/>
    </xf>
    <xf numFmtId="0" fontId="16" fillId="40" borderId="13" xfId="48" applyFont="1" applyFill="1" applyBorder="1" applyAlignment="1" applyProtection="1">
      <alignment horizontal="center"/>
      <protection hidden="1"/>
    </xf>
    <xf numFmtId="0" fontId="16" fillId="40" borderId="0" xfId="48" applyFont="1" applyFill="1" applyBorder="1" applyAlignment="1" applyProtection="1">
      <alignment horizontal="center"/>
      <protection hidden="1"/>
    </xf>
    <xf numFmtId="0" fontId="56" fillId="17" borderId="10" xfId="0" applyFont="1" applyFill="1" applyBorder="1" applyAlignment="1" applyProtection="1">
      <alignment horizontal="center" vertical="center"/>
      <protection hidden="1"/>
    </xf>
    <xf numFmtId="0" fontId="56" fillId="17" borderId="1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6" fillId="36" borderId="10" xfId="0" applyFont="1" applyFill="1" applyBorder="1" applyAlignment="1" applyProtection="1">
      <alignment horizontal="left" vertical="center"/>
      <protection hidden="1"/>
    </xf>
    <xf numFmtId="0" fontId="16" fillId="41" borderId="16" xfId="48" applyFont="1" applyFill="1" applyBorder="1" applyAlignment="1" applyProtection="1">
      <alignment horizontal="center"/>
      <protection hidden="1"/>
    </xf>
    <xf numFmtId="0" fontId="16" fillId="41" borderId="10" xfId="48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6" borderId="10" xfId="0" applyFont="1" applyFill="1" applyBorder="1" applyAlignment="1" applyProtection="1">
      <alignment horizontal="left" vertical="center" shrinkToFit="1"/>
      <protection hidden="1"/>
    </xf>
    <xf numFmtId="0" fontId="57" fillId="36" borderId="10" xfId="0" applyFont="1" applyFill="1" applyBorder="1" applyAlignment="1" applyProtection="1">
      <alignment horizontal="left" vertical="center"/>
      <protection hidden="1"/>
    </xf>
    <xf numFmtId="0" fontId="0" fillId="38" borderId="16" xfId="0" applyFill="1" applyBorder="1" applyAlignment="1" applyProtection="1">
      <alignment horizontal="center" vertical="center"/>
      <protection hidden="1"/>
    </xf>
    <xf numFmtId="0" fontId="57" fillId="36" borderId="16" xfId="0" applyFont="1" applyFill="1" applyBorder="1" applyAlignment="1" applyProtection="1">
      <alignment horizontal="left" vertical="center"/>
      <protection hidden="1"/>
    </xf>
    <xf numFmtId="0" fontId="16" fillId="16" borderId="10" xfId="48" applyFont="1" applyFill="1" applyBorder="1" applyAlignment="1" applyProtection="1">
      <alignment horizontal="center"/>
      <protection hidden="1"/>
    </xf>
    <xf numFmtId="0" fontId="16" fillId="42" borderId="10" xfId="48" applyFont="1" applyFill="1" applyBorder="1" applyAlignment="1" applyProtection="1">
      <alignment horizontal="center"/>
      <protection hidden="1"/>
    </xf>
    <xf numFmtId="0" fontId="16" fillId="43" borderId="10" xfId="48" applyFont="1" applyFill="1" applyBorder="1" applyAlignment="1" applyProtection="1">
      <alignment horizontal="center"/>
      <protection hidden="1"/>
    </xf>
    <xf numFmtId="0" fontId="16" fillId="44" borderId="10" xfId="48" applyFont="1" applyFill="1" applyBorder="1" applyAlignment="1" applyProtection="1">
      <alignment horizontal="center"/>
      <protection hidden="1"/>
    </xf>
    <xf numFmtId="0" fontId="16" fillId="45" borderId="10" xfId="48" applyFont="1" applyFill="1" applyBorder="1" applyAlignment="1" applyProtection="1">
      <alignment horizontal="center"/>
      <protection hidden="1"/>
    </xf>
    <xf numFmtId="0" fontId="16" fillId="16" borderId="16" xfId="48" applyFont="1" applyFill="1" applyBorder="1" applyAlignment="1" applyProtection="1">
      <alignment horizontal="center"/>
      <protection hidden="1"/>
    </xf>
    <xf numFmtId="0" fontId="16" fillId="15" borderId="16" xfId="48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0" fillId="19" borderId="10" xfId="0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horizontal="center"/>
      <protection hidden="1"/>
    </xf>
    <xf numFmtId="0" fontId="0" fillId="16" borderId="10" xfId="0" applyFill="1" applyBorder="1" applyAlignment="1" applyProtection="1">
      <alignment horizontal="center"/>
      <protection hidden="1"/>
    </xf>
    <xf numFmtId="0" fontId="0" fillId="15" borderId="10" xfId="0" applyFill="1" applyBorder="1" applyAlignment="1" applyProtection="1">
      <alignment horizontal="center" vertical="center"/>
      <protection hidden="1"/>
    </xf>
    <xf numFmtId="0" fontId="0" fillId="45" borderId="10" xfId="0" applyFill="1" applyBorder="1" applyAlignment="1" applyProtection="1">
      <alignment horizontal="center" vertical="center"/>
      <protection hidden="1"/>
    </xf>
    <xf numFmtId="0" fontId="7" fillId="40" borderId="0" xfId="48" applyFont="1" applyFill="1" applyProtection="1">
      <alignment/>
      <protection hidden="1"/>
    </xf>
    <xf numFmtId="0" fontId="12" fillId="40" borderId="0" xfId="48" applyFont="1" applyFill="1" applyBorder="1" applyAlignment="1" applyProtection="1">
      <alignment vertical="center" wrapText="1"/>
      <protection hidden="1"/>
    </xf>
    <xf numFmtId="0" fontId="7" fillId="0" borderId="0" xfId="48" applyFont="1" applyProtection="1">
      <alignment/>
      <protection hidden="1"/>
    </xf>
    <xf numFmtId="0" fontId="12" fillId="46" borderId="18" xfId="48" applyFont="1" applyFill="1" applyBorder="1" applyAlignment="1" applyProtection="1">
      <alignment vertical="center" wrapText="1"/>
      <protection hidden="1"/>
    </xf>
    <xf numFmtId="0" fontId="12" fillId="46" borderId="0" xfId="48" applyFont="1" applyFill="1" applyBorder="1" applyAlignment="1" applyProtection="1">
      <alignment vertical="center" wrapText="1"/>
      <protection hidden="1"/>
    </xf>
    <xf numFmtId="0" fontId="12" fillId="41" borderId="18" xfId="48" applyFont="1" applyFill="1" applyBorder="1" applyAlignment="1" applyProtection="1">
      <alignment vertical="center" wrapText="1"/>
      <protection hidden="1"/>
    </xf>
    <xf numFmtId="0" fontId="12" fillId="41" borderId="0" xfId="48" applyFont="1" applyFill="1" applyBorder="1" applyAlignment="1" applyProtection="1">
      <alignment vertical="center" wrapText="1"/>
      <protection hidden="1"/>
    </xf>
    <xf numFmtId="0" fontId="7" fillId="40" borderId="10" xfId="48" applyFont="1" applyFill="1" applyBorder="1" applyProtection="1">
      <alignment/>
      <protection hidden="1"/>
    </xf>
    <xf numFmtId="0" fontId="12" fillId="40" borderId="10" xfId="48" applyFont="1" applyFill="1" applyBorder="1" applyAlignment="1" applyProtection="1">
      <alignment vertical="center" wrapText="1"/>
      <protection hidden="1"/>
    </xf>
    <xf numFmtId="0" fontId="24" fillId="40" borderId="10" xfId="48" applyFont="1" applyFill="1" applyBorder="1" applyAlignment="1" applyProtection="1">
      <alignment vertical="center" textRotation="90" wrapText="1"/>
      <protection hidden="1"/>
    </xf>
    <xf numFmtId="0" fontId="11" fillId="40" borderId="0" xfId="48" applyFill="1" applyProtection="1">
      <alignment/>
      <protection hidden="1"/>
    </xf>
    <xf numFmtId="0" fontId="15" fillId="40" borderId="19" xfId="48" applyFont="1" applyFill="1" applyBorder="1" applyAlignment="1" applyProtection="1">
      <alignment horizontal="center" vertical="center" wrapText="1"/>
      <protection hidden="1"/>
    </xf>
    <xf numFmtId="0" fontId="11" fillId="14" borderId="16" xfId="48" applyFill="1" applyBorder="1" applyAlignment="1" applyProtection="1">
      <alignment horizontal="center"/>
      <protection hidden="1"/>
    </xf>
    <xf numFmtId="0" fontId="7" fillId="47" borderId="16" xfId="48" applyFont="1" applyFill="1" applyBorder="1" applyProtection="1">
      <alignment/>
      <protection hidden="1"/>
    </xf>
    <xf numFmtId="0" fontId="11" fillId="14" borderId="10" xfId="48" applyFill="1" applyBorder="1" applyAlignment="1" applyProtection="1">
      <alignment horizontal="center"/>
      <protection hidden="1"/>
    </xf>
    <xf numFmtId="0" fontId="7" fillId="47" borderId="10" xfId="48" applyFont="1" applyFill="1" applyBorder="1" applyProtection="1">
      <alignment/>
      <protection hidden="1"/>
    </xf>
    <xf numFmtId="0" fontId="7" fillId="40" borderId="0" xfId="48" applyFont="1" applyFill="1" applyBorder="1" applyProtection="1">
      <alignment/>
      <protection hidden="1"/>
    </xf>
    <xf numFmtId="0" fontId="7" fillId="40" borderId="0" xfId="48" applyFont="1" applyFill="1" applyBorder="1" applyAlignment="1" applyProtection="1">
      <alignment horizontal="center"/>
      <protection hidden="1"/>
    </xf>
    <xf numFmtId="0" fontId="11" fillId="40" borderId="13" xfId="48" applyFill="1" applyBorder="1" applyProtection="1">
      <alignment/>
      <protection hidden="1"/>
    </xf>
    <xf numFmtId="0" fontId="11" fillId="40" borderId="13" xfId="48" applyFill="1" applyBorder="1" applyAlignment="1" applyProtection="1">
      <alignment horizontal="center"/>
      <protection hidden="1"/>
    </xf>
    <xf numFmtId="0" fontId="12" fillId="40" borderId="0" xfId="48" applyFont="1" applyFill="1" applyBorder="1" applyAlignment="1" applyProtection="1">
      <alignment horizontal="center" vertical="center" wrapText="1"/>
      <protection hidden="1"/>
    </xf>
    <xf numFmtId="0" fontId="7" fillId="46" borderId="10" xfId="48" applyFont="1" applyFill="1" applyBorder="1" applyProtection="1">
      <alignment/>
      <protection hidden="1"/>
    </xf>
    <xf numFmtId="0" fontId="12" fillId="46" borderId="10" xfId="48" applyFont="1" applyFill="1" applyBorder="1" applyAlignment="1" applyProtection="1">
      <alignment vertical="center" wrapText="1"/>
      <protection hidden="1"/>
    </xf>
    <xf numFmtId="0" fontId="12" fillId="40" borderId="18" xfId="48" applyFont="1" applyFill="1" applyBorder="1" applyAlignment="1" applyProtection="1">
      <alignment horizontal="center" vertical="center" wrapText="1"/>
      <protection hidden="1"/>
    </xf>
    <xf numFmtId="0" fontId="7" fillId="41" borderId="10" xfId="48" applyFont="1" applyFill="1" applyBorder="1" applyProtection="1">
      <alignment/>
      <protection hidden="1"/>
    </xf>
    <xf numFmtId="0" fontId="12" fillId="41" borderId="10" xfId="48" applyFont="1" applyFill="1" applyBorder="1" applyAlignment="1" applyProtection="1">
      <alignment vertical="center" wrapText="1"/>
      <protection hidden="1"/>
    </xf>
    <xf numFmtId="0" fontId="13" fillId="48" borderId="10" xfId="48" applyFont="1" applyFill="1" applyBorder="1" applyAlignment="1" applyProtection="1">
      <alignment vertical="center"/>
      <protection hidden="1"/>
    </xf>
    <xf numFmtId="0" fontId="14" fillId="48" borderId="10" xfId="48" applyFont="1" applyFill="1" applyBorder="1" applyAlignment="1" applyProtection="1">
      <alignment textRotation="90" wrapText="1"/>
      <protection hidden="1"/>
    </xf>
    <xf numFmtId="0" fontId="14" fillId="48" borderId="10" xfId="48" applyFont="1" applyFill="1" applyBorder="1" applyAlignment="1" applyProtection="1">
      <alignment textRotation="90"/>
      <protection hidden="1"/>
    </xf>
    <xf numFmtId="0" fontId="22" fillId="40" borderId="19" xfId="48" applyFont="1" applyFill="1" applyBorder="1" applyAlignment="1" applyProtection="1">
      <alignment horizontal="center" vertical="center" wrapText="1"/>
      <protection hidden="1"/>
    </xf>
    <xf numFmtId="0" fontId="12" fillId="40" borderId="19" xfId="48" applyFont="1" applyFill="1" applyBorder="1" applyAlignment="1" applyProtection="1">
      <alignment horizontal="center" vertical="center" wrapText="1"/>
      <protection hidden="1"/>
    </xf>
    <xf numFmtId="0" fontId="11" fillId="8" borderId="10" xfId="48" applyFill="1" applyBorder="1" applyAlignment="1" applyProtection="1">
      <alignment horizontal="center"/>
      <protection hidden="1"/>
    </xf>
    <xf numFmtId="0" fontId="16" fillId="49" borderId="10" xfId="48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12" fillId="40" borderId="0" xfId="48" applyFont="1" applyFill="1" applyBorder="1" applyAlignment="1" applyProtection="1">
      <alignment horizontal="center" vertical="center" wrapText="1"/>
      <protection hidden="1"/>
    </xf>
    <xf numFmtId="0" fontId="12" fillId="40" borderId="17" xfId="48" applyFont="1" applyFill="1" applyBorder="1" applyAlignment="1" applyProtection="1">
      <alignment horizontal="center" vertical="center" wrapText="1"/>
      <protection hidden="1"/>
    </xf>
    <xf numFmtId="0" fontId="8" fillId="36" borderId="0" xfId="0" applyFont="1" applyFill="1" applyAlignment="1" applyProtection="1">
      <alignment horizontal="center" vertical="center"/>
      <protection hidden="1"/>
    </xf>
    <xf numFmtId="0" fontId="58" fillId="19" borderId="10" xfId="0" applyFont="1" applyFill="1" applyBorder="1" applyAlignment="1" applyProtection="1">
      <alignment horizontal="center" wrapText="1"/>
      <protection hidden="1"/>
    </xf>
    <xf numFmtId="0" fontId="58" fillId="19" borderId="10" xfId="0" applyFont="1" applyFill="1" applyBorder="1" applyAlignment="1" applyProtection="1">
      <alignment horizontal="center"/>
      <protection hidden="1"/>
    </xf>
    <xf numFmtId="0" fontId="59" fillId="19" borderId="10" xfId="0" applyFont="1" applyFill="1" applyBorder="1" applyAlignment="1" applyProtection="1">
      <alignment horizontal="center" vertical="center" wrapText="1"/>
      <protection hidden="1"/>
    </xf>
    <xf numFmtId="0" fontId="59" fillId="19" borderId="12" xfId="0" applyFont="1" applyFill="1" applyBorder="1" applyAlignment="1" applyProtection="1">
      <alignment horizontal="center" vertical="center"/>
      <protection hidden="1"/>
    </xf>
    <xf numFmtId="0" fontId="18" fillId="19" borderId="10" xfId="0" applyFont="1" applyFill="1" applyBorder="1" applyAlignment="1" applyProtection="1">
      <alignment horizontal="center" vertical="center"/>
      <protection hidden="1"/>
    </xf>
    <xf numFmtId="0" fontId="18" fillId="19" borderId="12" xfId="0" applyFont="1" applyFill="1" applyBorder="1" applyAlignment="1" applyProtection="1">
      <alignment horizontal="center" vertical="center"/>
      <protection hidden="1"/>
    </xf>
    <xf numFmtId="0" fontId="19" fillId="19" borderId="20" xfId="0" applyFont="1" applyFill="1" applyBorder="1" applyAlignment="1" applyProtection="1">
      <alignment horizontal="center" vertical="center"/>
      <protection hidden="1"/>
    </xf>
    <xf numFmtId="0" fontId="19" fillId="19" borderId="21" xfId="0" applyFont="1" applyFill="1" applyBorder="1" applyAlignment="1" applyProtection="1">
      <alignment horizontal="center" vertical="center"/>
      <protection hidden="1"/>
    </xf>
    <xf numFmtId="0" fontId="18" fillId="19" borderId="10" xfId="0" applyFont="1" applyFill="1" applyBorder="1" applyAlignment="1" applyProtection="1">
      <alignment horizontal="center" vertical="center" wrapText="1"/>
      <protection hidden="1"/>
    </xf>
    <xf numFmtId="0" fontId="18" fillId="19" borderId="12" xfId="0" applyFont="1" applyFill="1" applyBorder="1" applyAlignment="1" applyProtection="1">
      <alignment horizontal="center" vertical="center" wrapText="1"/>
      <protection hidden="1"/>
    </xf>
    <xf numFmtId="0" fontId="18" fillId="19" borderId="15" xfId="0" applyFont="1" applyFill="1" applyBorder="1" applyAlignment="1" applyProtection="1">
      <alignment horizontal="center" vertical="center" wrapText="1"/>
      <protection hidden="1"/>
    </xf>
    <xf numFmtId="0" fontId="18" fillId="19" borderId="1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2"/>
  <sheetViews>
    <sheetView zoomScalePageLayoutView="0" workbookViewId="0" topLeftCell="A2">
      <selection activeCell="C9" sqref="C9"/>
    </sheetView>
  </sheetViews>
  <sheetFormatPr defaultColWidth="9.140625" defaultRowHeight="15"/>
  <cols>
    <col min="1" max="1" width="5.7109375" style="3" customWidth="1"/>
    <col min="2" max="2" width="25.7109375" style="3" customWidth="1"/>
    <col min="3" max="3" width="62.57421875" style="3" bestFit="1" customWidth="1"/>
    <col min="4" max="4" width="2.140625" style="3" customWidth="1"/>
    <col min="5" max="5" width="25.7109375" style="3" customWidth="1"/>
    <col min="6" max="6" width="6.140625" style="3" customWidth="1"/>
    <col min="7" max="14" width="5.7109375" style="3" customWidth="1"/>
    <col min="15" max="15" width="6.140625" style="3" customWidth="1"/>
    <col min="16" max="16" width="25.7109375" style="3" customWidth="1"/>
    <col min="17" max="17" width="2.00390625" style="3" customWidth="1"/>
    <col min="18" max="18" width="5.7109375" style="3" customWidth="1"/>
    <col min="19" max="19" width="25.7109375" style="3" customWidth="1"/>
    <col min="20" max="23" width="5.7109375" style="3" customWidth="1"/>
    <col min="24" max="24" width="8.7109375" style="3" customWidth="1"/>
    <col min="25" max="25" width="3.7109375" style="3" customWidth="1"/>
    <col min="26" max="26" width="25.7109375" style="3" customWidth="1"/>
    <col min="27" max="27" width="6.00390625" style="3" customWidth="1"/>
    <col min="28" max="35" width="5.7109375" style="3" customWidth="1"/>
    <col min="36" max="36" width="6.00390625" style="3" customWidth="1"/>
    <col min="37" max="37" width="25.7109375" style="3" customWidth="1"/>
    <col min="38" max="39" width="5.7109375" style="3" customWidth="1"/>
    <col min="40" max="40" width="25.7109375" style="3" customWidth="1"/>
    <col min="41" max="44" width="5.7109375" style="3" customWidth="1"/>
    <col min="45" max="45" width="8.7109375" style="3" customWidth="1"/>
    <col min="46" max="46" width="5.7109375" style="3" customWidth="1"/>
    <col min="47" max="47" width="25.7109375" style="3" customWidth="1"/>
    <col min="48" max="48" width="6.00390625" style="3" customWidth="1"/>
    <col min="49" max="56" width="5.7109375" style="3" customWidth="1"/>
    <col min="57" max="57" width="6.00390625" style="3" customWidth="1"/>
    <col min="58" max="58" width="25.7109375" style="3" customWidth="1"/>
    <col min="59" max="59" width="3.140625" style="3" customWidth="1"/>
    <col min="60" max="60" width="5.7109375" style="3" customWidth="1"/>
    <col min="61" max="61" width="25.7109375" style="3" customWidth="1"/>
    <col min="62" max="65" width="5.7109375" style="3" customWidth="1"/>
    <col min="66" max="66" width="8.7109375" style="3" customWidth="1"/>
    <col min="67" max="67" width="3.00390625" style="3" customWidth="1"/>
    <col min="68" max="68" width="25.7109375" style="3" customWidth="1"/>
    <col min="69" max="69" width="6.00390625" style="3" customWidth="1"/>
    <col min="70" max="77" width="5.7109375" style="3" customWidth="1"/>
    <col min="78" max="78" width="6.00390625" style="3" customWidth="1"/>
    <col min="79" max="79" width="25.7109375" style="3" customWidth="1"/>
    <col min="80" max="80" width="3.57421875" style="3" customWidth="1"/>
    <col min="81" max="81" width="5.7109375" style="3" customWidth="1"/>
    <col min="82" max="82" width="25.7109375" style="3" customWidth="1"/>
    <col min="83" max="86" width="5.7109375" style="3" customWidth="1"/>
    <col min="87" max="87" width="8.7109375" style="3" customWidth="1"/>
    <col min="88" max="88" width="2.7109375" style="3" customWidth="1"/>
    <col min="89" max="89" width="25.7109375" style="3" customWidth="1"/>
    <col min="90" max="90" width="6.00390625" style="3" customWidth="1"/>
    <col min="91" max="98" width="5.7109375" style="3" customWidth="1"/>
    <col min="99" max="99" width="6.00390625" style="3" customWidth="1"/>
    <col min="100" max="100" width="25.7109375" style="3" customWidth="1"/>
    <col min="101" max="101" width="2.57421875" style="3" customWidth="1"/>
    <col min="102" max="102" width="5.7109375" style="3" customWidth="1"/>
    <col min="103" max="103" width="25.7109375" style="3" customWidth="1"/>
    <col min="104" max="107" width="5.7109375" style="3" customWidth="1"/>
    <col min="108" max="108" width="8.7109375" style="3" customWidth="1"/>
    <col min="109" max="109" width="10.28125" style="3" customWidth="1"/>
    <col min="110" max="16384" width="9.140625" style="3" customWidth="1"/>
  </cols>
  <sheetData>
    <row r="1" spans="1:119" ht="21">
      <c r="A1" s="96" t="s">
        <v>4</v>
      </c>
      <c r="B1" s="96"/>
      <c r="C1" s="41" t="s">
        <v>69</v>
      </c>
      <c r="D1" s="17"/>
      <c r="E1" s="57" t="s">
        <v>5</v>
      </c>
      <c r="F1" s="96" t="s">
        <v>33</v>
      </c>
      <c r="G1" s="96"/>
      <c r="H1" s="96"/>
      <c r="I1" s="96"/>
      <c r="J1" s="96"/>
      <c r="K1" s="96"/>
      <c r="L1" s="96"/>
      <c r="M1" s="96"/>
      <c r="N1" s="96"/>
      <c r="O1" s="96"/>
      <c r="P1" s="18" t="s">
        <v>18</v>
      </c>
      <c r="Q1" s="19"/>
      <c r="R1" s="20"/>
      <c r="S1" s="18" t="s">
        <v>8</v>
      </c>
      <c r="T1" s="20"/>
      <c r="U1" s="20"/>
      <c r="V1" s="20"/>
      <c r="W1" s="20"/>
      <c r="X1" s="20"/>
      <c r="Y1" s="21"/>
      <c r="Z1" s="18" t="s">
        <v>7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8" t="s">
        <v>18</v>
      </c>
      <c r="AL1" s="21"/>
      <c r="AM1" s="20"/>
      <c r="AN1" s="18" t="s">
        <v>9</v>
      </c>
      <c r="AO1" s="20"/>
      <c r="AP1" s="20"/>
      <c r="AQ1" s="20"/>
      <c r="AR1" s="20"/>
      <c r="AS1" s="20"/>
      <c r="AT1" s="21"/>
      <c r="AU1" s="18" t="s">
        <v>10</v>
      </c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18" t="s">
        <v>18</v>
      </c>
      <c r="BG1" s="21"/>
      <c r="BH1" s="18"/>
      <c r="BI1" s="18" t="s">
        <v>11</v>
      </c>
      <c r="BJ1" s="20"/>
      <c r="BK1" s="20"/>
      <c r="BL1" s="20"/>
      <c r="BM1" s="20"/>
      <c r="BN1" s="20"/>
      <c r="BO1" s="21"/>
      <c r="BP1" s="18" t="s">
        <v>12</v>
      </c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18" t="s">
        <v>18</v>
      </c>
      <c r="CB1" s="21"/>
      <c r="CC1" s="18"/>
      <c r="CD1" s="18" t="s">
        <v>13</v>
      </c>
      <c r="CE1" s="20"/>
      <c r="CF1" s="20"/>
      <c r="CG1" s="20"/>
      <c r="CH1" s="20"/>
      <c r="CI1" s="20"/>
      <c r="CJ1" s="21"/>
      <c r="CK1" s="18" t="s">
        <v>14</v>
      </c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18" t="s">
        <v>18</v>
      </c>
      <c r="CW1" s="21"/>
      <c r="CX1" s="18"/>
      <c r="CY1" s="18" t="s">
        <v>15</v>
      </c>
      <c r="CZ1" s="20"/>
      <c r="DA1" s="20"/>
      <c r="DB1" s="20"/>
      <c r="DC1" s="20"/>
      <c r="DD1" s="20"/>
      <c r="DE1" s="20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19" ht="31.5">
      <c r="A2" s="31" t="s">
        <v>3</v>
      </c>
      <c r="B2" s="31" t="s">
        <v>0</v>
      </c>
      <c r="C2" s="31" t="s">
        <v>16</v>
      </c>
      <c r="D2" s="13"/>
      <c r="E2" s="7" t="s">
        <v>1</v>
      </c>
      <c r="F2" s="31" t="s">
        <v>28</v>
      </c>
      <c r="G2" s="31" t="s">
        <v>25</v>
      </c>
      <c r="H2" s="31" t="s">
        <v>26</v>
      </c>
      <c r="I2" s="31" t="s">
        <v>27</v>
      </c>
      <c r="J2" s="31" t="s">
        <v>24</v>
      </c>
      <c r="K2" s="31" t="s">
        <v>24</v>
      </c>
      <c r="L2" s="31" t="s">
        <v>27</v>
      </c>
      <c r="M2" s="31" t="s">
        <v>26</v>
      </c>
      <c r="N2" s="31" t="s">
        <v>25</v>
      </c>
      <c r="O2" s="31" t="s">
        <v>28</v>
      </c>
      <c r="P2" s="8" t="s">
        <v>2</v>
      </c>
      <c r="Q2" s="5"/>
      <c r="R2" s="6" t="s">
        <v>3</v>
      </c>
      <c r="S2" s="8" t="s">
        <v>0</v>
      </c>
      <c r="T2" s="33" t="s">
        <v>29</v>
      </c>
      <c r="U2" s="33" t="s">
        <v>30</v>
      </c>
      <c r="V2" s="33" t="s">
        <v>32</v>
      </c>
      <c r="W2" s="33" t="s">
        <v>31</v>
      </c>
      <c r="X2" s="23" t="s">
        <v>6</v>
      </c>
      <c r="Y2" s="2"/>
      <c r="Z2" s="9" t="s">
        <v>1</v>
      </c>
      <c r="AA2" s="31" t="s">
        <v>28</v>
      </c>
      <c r="AB2" s="31" t="s">
        <v>25</v>
      </c>
      <c r="AC2" s="31" t="s">
        <v>26</v>
      </c>
      <c r="AD2" s="31" t="s">
        <v>27</v>
      </c>
      <c r="AE2" s="31" t="s">
        <v>24</v>
      </c>
      <c r="AF2" s="31" t="s">
        <v>24</v>
      </c>
      <c r="AG2" s="31" t="s">
        <v>27</v>
      </c>
      <c r="AH2" s="31" t="s">
        <v>26</v>
      </c>
      <c r="AI2" s="31" t="s">
        <v>25</v>
      </c>
      <c r="AJ2" s="31" t="s">
        <v>28</v>
      </c>
      <c r="AK2" s="8" t="s">
        <v>2</v>
      </c>
      <c r="AL2" s="2"/>
      <c r="AM2" s="6" t="s">
        <v>3</v>
      </c>
      <c r="AN2" s="8" t="s">
        <v>0</v>
      </c>
      <c r="AO2" s="33" t="s">
        <v>29</v>
      </c>
      <c r="AP2" s="33" t="s">
        <v>30</v>
      </c>
      <c r="AQ2" s="33" t="s">
        <v>32</v>
      </c>
      <c r="AR2" s="33" t="s">
        <v>31</v>
      </c>
      <c r="AS2" s="23" t="s">
        <v>6</v>
      </c>
      <c r="AT2" s="2"/>
      <c r="AU2" s="9" t="s">
        <v>1</v>
      </c>
      <c r="AV2" s="39" t="s">
        <v>28</v>
      </c>
      <c r="AW2" s="39" t="s">
        <v>25</v>
      </c>
      <c r="AX2" s="39" t="s">
        <v>26</v>
      </c>
      <c r="AY2" s="39" t="s">
        <v>27</v>
      </c>
      <c r="AZ2" s="40" t="s">
        <v>48</v>
      </c>
      <c r="BA2" s="40" t="s">
        <v>47</v>
      </c>
      <c r="BB2" s="39" t="s">
        <v>27</v>
      </c>
      <c r="BC2" s="39" t="s">
        <v>26</v>
      </c>
      <c r="BD2" s="39" t="s">
        <v>25</v>
      </c>
      <c r="BE2" s="39" t="s">
        <v>28</v>
      </c>
      <c r="BF2" s="8" t="s">
        <v>2</v>
      </c>
      <c r="BG2" s="2"/>
      <c r="BH2" s="6" t="s">
        <v>3</v>
      </c>
      <c r="BI2" s="8" t="s">
        <v>0</v>
      </c>
      <c r="BJ2" s="33" t="s">
        <v>29</v>
      </c>
      <c r="BK2" s="33" t="s">
        <v>30</v>
      </c>
      <c r="BL2" s="33" t="s">
        <v>32</v>
      </c>
      <c r="BM2" s="33" t="s">
        <v>31</v>
      </c>
      <c r="BN2" s="23" t="s">
        <v>6</v>
      </c>
      <c r="BO2" s="2"/>
      <c r="BP2" s="9" t="s">
        <v>1</v>
      </c>
      <c r="BQ2" s="39" t="s">
        <v>28</v>
      </c>
      <c r="BR2" s="39" t="s">
        <v>25</v>
      </c>
      <c r="BS2" s="39" t="s">
        <v>26</v>
      </c>
      <c r="BT2" s="39" t="s">
        <v>27</v>
      </c>
      <c r="BU2" s="40" t="s">
        <v>47</v>
      </c>
      <c r="BV2" s="40" t="s">
        <v>47</v>
      </c>
      <c r="BW2" s="39" t="s">
        <v>27</v>
      </c>
      <c r="BX2" s="39" t="s">
        <v>26</v>
      </c>
      <c r="BY2" s="39" t="s">
        <v>25</v>
      </c>
      <c r="BZ2" s="39" t="s">
        <v>28</v>
      </c>
      <c r="CA2" s="8" t="s">
        <v>2</v>
      </c>
      <c r="CB2" s="22"/>
      <c r="CC2" s="6" t="s">
        <v>3</v>
      </c>
      <c r="CD2" s="8" t="s">
        <v>0</v>
      </c>
      <c r="CE2" s="33" t="s">
        <v>29</v>
      </c>
      <c r="CF2" s="33" t="s">
        <v>30</v>
      </c>
      <c r="CG2" s="33" t="s">
        <v>32</v>
      </c>
      <c r="CH2" s="33" t="s">
        <v>31</v>
      </c>
      <c r="CI2" s="23" t="s">
        <v>6</v>
      </c>
      <c r="CJ2" s="2"/>
      <c r="CK2" s="9" t="s">
        <v>1</v>
      </c>
      <c r="CL2" s="39" t="s">
        <v>28</v>
      </c>
      <c r="CM2" s="39" t="s">
        <v>25</v>
      </c>
      <c r="CN2" s="39" t="s">
        <v>26</v>
      </c>
      <c r="CO2" s="39" t="s">
        <v>27</v>
      </c>
      <c r="CP2" s="40" t="s">
        <v>47</v>
      </c>
      <c r="CQ2" s="40" t="s">
        <v>47</v>
      </c>
      <c r="CR2" s="39" t="s">
        <v>27</v>
      </c>
      <c r="CS2" s="39" t="s">
        <v>26</v>
      </c>
      <c r="CT2" s="39" t="s">
        <v>25</v>
      </c>
      <c r="CU2" s="39" t="s">
        <v>28</v>
      </c>
      <c r="CV2" s="8" t="s">
        <v>2</v>
      </c>
      <c r="CW2" s="2"/>
      <c r="CX2" s="6" t="s">
        <v>3</v>
      </c>
      <c r="CY2" s="8" t="s">
        <v>0</v>
      </c>
      <c r="CZ2" s="33" t="s">
        <v>29</v>
      </c>
      <c r="DA2" s="33" t="s">
        <v>30</v>
      </c>
      <c r="DB2" s="33" t="s">
        <v>32</v>
      </c>
      <c r="DC2" s="33" t="s">
        <v>31</v>
      </c>
      <c r="DD2" s="23" t="s">
        <v>6</v>
      </c>
      <c r="DE2" s="15" t="s">
        <v>17</v>
      </c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ht="22.5" customHeight="1">
      <c r="A3" s="25">
        <v>1</v>
      </c>
      <c r="B3" s="46" t="s">
        <v>57</v>
      </c>
      <c r="C3" s="42" t="s">
        <v>101</v>
      </c>
      <c r="D3" s="24"/>
      <c r="E3" s="4" t="str">
        <f>B3</f>
        <v>ANKARA BOCCE</v>
      </c>
      <c r="F3" s="25">
        <f>SUM((G3+H3+I3)-(L3+M3+N3))</f>
        <v>24</v>
      </c>
      <c r="G3" s="25">
        <v>13</v>
      </c>
      <c r="H3" s="25">
        <v>13</v>
      </c>
      <c r="I3" s="25">
        <v>13</v>
      </c>
      <c r="J3" s="32">
        <v>3</v>
      </c>
      <c r="K3" s="32">
        <v>0</v>
      </c>
      <c r="L3" s="30">
        <v>9</v>
      </c>
      <c r="M3" s="30">
        <v>1</v>
      </c>
      <c r="N3" s="30">
        <v>5</v>
      </c>
      <c r="O3" s="30">
        <f>SUM((N3+M3+L3)-(G3+H3+I3))</f>
        <v>-24</v>
      </c>
      <c r="P3" s="10" t="str">
        <f>B4</f>
        <v>ESSPOR</v>
      </c>
      <c r="Q3" s="5"/>
      <c r="R3" s="1">
        <v>1</v>
      </c>
      <c r="S3" s="46" t="s">
        <v>58</v>
      </c>
      <c r="T3" s="1">
        <v>3</v>
      </c>
      <c r="U3" s="1">
        <v>0</v>
      </c>
      <c r="V3" s="1">
        <f aca="true" t="shared" si="0" ref="V3:V14">SUM(T3-U3)</f>
        <v>3</v>
      </c>
      <c r="W3" s="1">
        <v>32</v>
      </c>
      <c r="X3" s="26">
        <v>1</v>
      </c>
      <c r="Y3" s="2"/>
      <c r="Z3" s="4" t="str">
        <f>S3</f>
        <v>DENİZLİ İDMAN YURDU</v>
      </c>
      <c r="AA3" s="25">
        <f>SUM((AB3+AC3+AD3)-(AG3+AH3+AI3))</f>
        <v>7</v>
      </c>
      <c r="AB3" s="25">
        <v>13</v>
      </c>
      <c r="AC3" s="25">
        <v>6</v>
      </c>
      <c r="AD3" s="25">
        <v>13</v>
      </c>
      <c r="AE3" s="32">
        <v>2</v>
      </c>
      <c r="AF3" s="32">
        <v>1</v>
      </c>
      <c r="AG3" s="30">
        <v>5</v>
      </c>
      <c r="AH3" s="30">
        <v>13</v>
      </c>
      <c r="AI3" s="30">
        <v>7</v>
      </c>
      <c r="AJ3" s="30">
        <f>SUM((AI3+AH3+AG3)-(AB3+AC3+AD3))</f>
        <v>-7</v>
      </c>
      <c r="AK3" s="10" t="str">
        <f>S4</f>
        <v>BARTIN ÜNİVERSİTESİ</v>
      </c>
      <c r="AL3" s="2"/>
      <c r="AM3" s="1">
        <v>1</v>
      </c>
      <c r="AN3" s="46" t="s">
        <v>57</v>
      </c>
      <c r="AO3" s="1">
        <v>6</v>
      </c>
      <c r="AP3" s="1">
        <v>0</v>
      </c>
      <c r="AQ3" s="1">
        <f aca="true" t="shared" si="1" ref="AQ3:AQ14">SUM(AO3-AP3)</f>
        <v>6</v>
      </c>
      <c r="AR3" s="1">
        <v>51</v>
      </c>
      <c r="AS3" s="26">
        <v>2</v>
      </c>
      <c r="AT3" s="2"/>
      <c r="AU3" s="4" t="str">
        <f>AN3</f>
        <v>ANKARA BOCCE</v>
      </c>
      <c r="AV3" s="25">
        <f>SUM((AW3+AX3+AY3)-(BB3+BC3+BD3))</f>
        <v>0</v>
      </c>
      <c r="AW3" s="25">
        <v>13</v>
      </c>
      <c r="AX3" s="25">
        <v>13</v>
      </c>
      <c r="AY3" s="25">
        <v>3</v>
      </c>
      <c r="AZ3" s="32">
        <v>2</v>
      </c>
      <c r="BA3" s="32">
        <v>1</v>
      </c>
      <c r="BB3" s="30">
        <v>13</v>
      </c>
      <c r="BC3" s="30">
        <v>8</v>
      </c>
      <c r="BD3" s="30">
        <v>8</v>
      </c>
      <c r="BE3" s="30">
        <f>SUM((BD3+BC3+BB3)-(AW3+AX3+AY3))</f>
        <v>0</v>
      </c>
      <c r="BF3" s="10" t="str">
        <f>AN4</f>
        <v>DENİZLİ İDMAN YURDU</v>
      </c>
      <c r="BG3" s="2"/>
      <c r="BH3" s="1">
        <v>1</v>
      </c>
      <c r="BI3" s="46" t="s">
        <v>57</v>
      </c>
      <c r="BJ3" s="1">
        <v>8</v>
      </c>
      <c r="BK3" s="1">
        <v>1</v>
      </c>
      <c r="BL3" s="1">
        <f aca="true" t="shared" si="2" ref="BL3:BL14">SUM(BJ3-BK3)</f>
        <v>7</v>
      </c>
      <c r="BM3" s="1">
        <v>51</v>
      </c>
      <c r="BN3" s="26">
        <v>3</v>
      </c>
      <c r="BO3" s="2"/>
      <c r="BP3" s="4" t="str">
        <f>BI3</f>
        <v>ANKARA BOCCE</v>
      </c>
      <c r="BQ3" s="25">
        <f>SUM((BR3+BS3+BT3)-(BW3+BX3+BY3))</f>
        <v>17</v>
      </c>
      <c r="BR3" s="25">
        <v>13</v>
      </c>
      <c r="BS3" s="25">
        <v>13</v>
      </c>
      <c r="BT3" s="25">
        <v>13</v>
      </c>
      <c r="BU3" s="32">
        <v>3</v>
      </c>
      <c r="BV3" s="32">
        <v>0</v>
      </c>
      <c r="BW3" s="30">
        <v>9</v>
      </c>
      <c r="BX3" s="30">
        <v>5</v>
      </c>
      <c r="BY3" s="30">
        <v>8</v>
      </c>
      <c r="BZ3" s="30">
        <f>SUM((BY3+BX3+BW3)-(BR3+BS3+BT3))</f>
        <v>-17</v>
      </c>
      <c r="CA3" s="10" t="str">
        <f>BI4</f>
        <v>BARTIN ÜNİVERSİTESİ</v>
      </c>
      <c r="CB3" s="2"/>
      <c r="CC3" s="1">
        <v>1</v>
      </c>
      <c r="CD3" s="46" t="s">
        <v>57</v>
      </c>
      <c r="CE3" s="1">
        <v>11</v>
      </c>
      <c r="CF3" s="1">
        <v>1</v>
      </c>
      <c r="CG3" s="1">
        <f aca="true" t="shared" si="3" ref="CG3:CG14">SUM(CE3-CF3)</f>
        <v>10</v>
      </c>
      <c r="CH3" s="1">
        <v>68</v>
      </c>
      <c r="CI3" s="26">
        <v>4</v>
      </c>
      <c r="CJ3" s="2"/>
      <c r="CK3" s="4" t="str">
        <f>CD3</f>
        <v>ANKARA BOCCE</v>
      </c>
      <c r="CL3" s="25">
        <f>SUM((CM3+CN3+CO3)-(CR3+CS3+CT3))</f>
        <v>-19</v>
      </c>
      <c r="CM3" s="25">
        <v>6</v>
      </c>
      <c r="CN3" s="25">
        <v>7</v>
      </c>
      <c r="CO3" s="25">
        <v>7</v>
      </c>
      <c r="CP3" s="32">
        <v>0</v>
      </c>
      <c r="CQ3" s="32">
        <v>3</v>
      </c>
      <c r="CR3" s="30">
        <v>13</v>
      </c>
      <c r="CS3" s="30">
        <v>13</v>
      </c>
      <c r="CT3" s="30">
        <v>13</v>
      </c>
      <c r="CU3" s="30">
        <f>SUM((CT3+CS3+CR3)-(CM3+CN3+CO3))</f>
        <v>19</v>
      </c>
      <c r="CV3" s="10" t="str">
        <f>CD4</f>
        <v>FOMGET GENÇLİK SPOR</v>
      </c>
      <c r="CW3" s="2"/>
      <c r="CX3" s="1">
        <v>1</v>
      </c>
      <c r="CY3" s="46" t="s">
        <v>57</v>
      </c>
      <c r="CZ3" s="1">
        <v>11</v>
      </c>
      <c r="DA3" s="1">
        <v>4</v>
      </c>
      <c r="DB3" s="1">
        <f aca="true" t="shared" si="4" ref="DB3:DB14">SUM(CZ3-DA3)</f>
        <v>7</v>
      </c>
      <c r="DC3" s="1">
        <v>49</v>
      </c>
      <c r="DD3" s="26">
        <v>4</v>
      </c>
      <c r="DE3" s="16">
        <v>12</v>
      </c>
      <c r="DF3" s="2"/>
      <c r="DG3" s="2"/>
      <c r="DH3" s="2"/>
      <c r="DI3" s="2"/>
      <c r="DJ3" s="2"/>
      <c r="DK3" s="2"/>
      <c r="DL3" s="2"/>
      <c r="DM3" s="2"/>
      <c r="DN3" s="2"/>
      <c r="DO3" s="2"/>
    </row>
    <row r="4" spans="1:119" ht="22.5" customHeight="1">
      <c r="A4" s="25">
        <v>2</v>
      </c>
      <c r="B4" s="46" t="s">
        <v>65</v>
      </c>
      <c r="C4" s="42" t="s">
        <v>103</v>
      </c>
      <c r="D4" s="24"/>
      <c r="E4" s="4" t="str">
        <f>B5</f>
        <v>ANKARAGÜCÜ SPOR</v>
      </c>
      <c r="F4" s="25">
        <f>SUM((G4+H4+I4)-(L4+M4+N4))</f>
        <v>-30</v>
      </c>
      <c r="G4" s="25">
        <v>8</v>
      </c>
      <c r="H4" s="25">
        <v>0</v>
      </c>
      <c r="I4" s="25">
        <v>1</v>
      </c>
      <c r="J4" s="32">
        <v>0</v>
      </c>
      <c r="K4" s="32">
        <v>3</v>
      </c>
      <c r="L4" s="30">
        <v>13</v>
      </c>
      <c r="M4" s="30">
        <v>13</v>
      </c>
      <c r="N4" s="30">
        <v>13</v>
      </c>
      <c r="O4" s="30">
        <f>SUM((N4+M4+L4)-(G4+H4+I4))</f>
        <v>30</v>
      </c>
      <c r="P4" s="10" t="str">
        <f>B6</f>
        <v>BARTIN ÜNİVERSİTESİ</v>
      </c>
      <c r="Q4" s="5"/>
      <c r="R4" s="1">
        <v>2</v>
      </c>
      <c r="S4" s="46" t="s">
        <v>55</v>
      </c>
      <c r="T4" s="1">
        <v>3</v>
      </c>
      <c r="U4" s="1">
        <v>0</v>
      </c>
      <c r="V4" s="1">
        <f t="shared" si="0"/>
        <v>3</v>
      </c>
      <c r="W4" s="1">
        <v>30</v>
      </c>
      <c r="X4" s="26">
        <v>1</v>
      </c>
      <c r="Y4" s="2"/>
      <c r="Z4" s="4" t="str">
        <f>S5</f>
        <v>ANKARA BOCCE</v>
      </c>
      <c r="AA4" s="25">
        <f>SUM((AB4+AC4+AD4)-(AG4+AH4+AI4))</f>
        <v>27</v>
      </c>
      <c r="AB4" s="25">
        <v>13</v>
      </c>
      <c r="AC4" s="25">
        <v>13</v>
      </c>
      <c r="AD4" s="25">
        <v>13</v>
      </c>
      <c r="AE4" s="32">
        <v>3</v>
      </c>
      <c r="AF4" s="32">
        <v>0</v>
      </c>
      <c r="AG4" s="30">
        <v>6</v>
      </c>
      <c r="AH4" s="30">
        <v>5</v>
      </c>
      <c r="AI4" s="30">
        <v>1</v>
      </c>
      <c r="AJ4" s="30">
        <f>SUM((AI4+AH4+AG4)-(AB4+AC4+AD4))</f>
        <v>-27</v>
      </c>
      <c r="AK4" s="10" t="str">
        <f>S6</f>
        <v>RİZE RANİHLİ</v>
      </c>
      <c r="AL4" s="2"/>
      <c r="AM4" s="1">
        <v>2</v>
      </c>
      <c r="AN4" s="46" t="s">
        <v>58</v>
      </c>
      <c r="AO4" s="1">
        <v>5</v>
      </c>
      <c r="AP4" s="1">
        <v>1</v>
      </c>
      <c r="AQ4" s="1">
        <f t="shared" si="1"/>
        <v>4</v>
      </c>
      <c r="AR4" s="1">
        <v>39</v>
      </c>
      <c r="AS4" s="26">
        <v>2</v>
      </c>
      <c r="AT4" s="2"/>
      <c r="AU4" s="4" t="str">
        <f>AN5</f>
        <v>FOMGET GENÇLİK SPOR</v>
      </c>
      <c r="AV4" s="25">
        <f>SUM((AW4+AX4+AY4)-(BB4+BC4+BD4))</f>
        <v>-22</v>
      </c>
      <c r="AW4" s="25">
        <v>11</v>
      </c>
      <c r="AX4" s="25">
        <v>1</v>
      </c>
      <c r="AY4" s="25">
        <v>5</v>
      </c>
      <c r="AZ4" s="32">
        <v>0</v>
      </c>
      <c r="BA4" s="32">
        <v>3</v>
      </c>
      <c r="BB4" s="30">
        <v>13</v>
      </c>
      <c r="BC4" s="30">
        <v>13</v>
      </c>
      <c r="BD4" s="30">
        <v>13</v>
      </c>
      <c r="BE4" s="30">
        <f>SUM((BD4+BC4+BB4)-(AW4+AX4+AY4))</f>
        <v>22</v>
      </c>
      <c r="BF4" s="10" t="str">
        <f>AN6</f>
        <v>BARTIN ÜNİVERSİTESİ</v>
      </c>
      <c r="BG4" s="2"/>
      <c r="BH4" s="1">
        <v>2</v>
      </c>
      <c r="BI4" s="46" t="s">
        <v>55</v>
      </c>
      <c r="BJ4" s="1">
        <v>7</v>
      </c>
      <c r="BK4" s="1">
        <v>2</v>
      </c>
      <c r="BL4" s="1">
        <f t="shared" si="2"/>
        <v>5</v>
      </c>
      <c r="BM4" s="1">
        <v>45</v>
      </c>
      <c r="BN4" s="26">
        <v>2</v>
      </c>
      <c r="BO4" s="2"/>
      <c r="BP4" s="4" t="str">
        <f>BI5</f>
        <v>BOLU BELEDİYE</v>
      </c>
      <c r="BQ4" s="25">
        <f>SUM((BR4+BS4+BT4)-(BW4+BX4+BY4))</f>
        <v>-15</v>
      </c>
      <c r="BR4" s="25">
        <v>12</v>
      </c>
      <c r="BS4" s="25">
        <v>3</v>
      </c>
      <c r="BT4" s="25">
        <v>7</v>
      </c>
      <c r="BU4" s="32">
        <v>1</v>
      </c>
      <c r="BV4" s="32">
        <v>2</v>
      </c>
      <c r="BW4" s="30">
        <v>13</v>
      </c>
      <c r="BX4" s="30">
        <v>13</v>
      </c>
      <c r="BY4" s="30">
        <v>11</v>
      </c>
      <c r="BZ4" s="30">
        <f>SUM((BY4+BX4+BW4)-(BR4+BS4+BT4))</f>
        <v>15</v>
      </c>
      <c r="CA4" s="10" t="str">
        <f>BI6</f>
        <v>DENİZLİ İDMAN YURDU</v>
      </c>
      <c r="CB4" s="2"/>
      <c r="CC4" s="1">
        <v>2</v>
      </c>
      <c r="CD4" s="46" t="s">
        <v>56</v>
      </c>
      <c r="CE4" s="1">
        <v>6</v>
      </c>
      <c r="CF4" s="1">
        <v>6</v>
      </c>
      <c r="CG4" s="1">
        <f t="shared" si="3"/>
        <v>0</v>
      </c>
      <c r="CH4" s="1">
        <v>14</v>
      </c>
      <c r="CI4" s="26">
        <v>3</v>
      </c>
      <c r="CJ4" s="2"/>
      <c r="CK4" s="4" t="str">
        <f>CD5</f>
        <v>DENİZLİ İDMAN YURDU</v>
      </c>
      <c r="CL4" s="25">
        <f>SUM((CM4+CN4+CO4)-(CR4+CS4+CT4))</f>
        <v>18</v>
      </c>
      <c r="CM4" s="25">
        <v>13</v>
      </c>
      <c r="CN4" s="25">
        <v>13</v>
      </c>
      <c r="CO4" s="25">
        <v>13</v>
      </c>
      <c r="CP4" s="32">
        <v>3</v>
      </c>
      <c r="CQ4" s="32">
        <v>0</v>
      </c>
      <c r="CR4" s="30">
        <v>6</v>
      </c>
      <c r="CS4" s="30">
        <v>8</v>
      </c>
      <c r="CT4" s="30">
        <v>7</v>
      </c>
      <c r="CU4" s="30">
        <f>SUM((CT4+CS4+CR4)-(CM4+CN4+CO4))</f>
        <v>-18</v>
      </c>
      <c r="CV4" s="10" t="str">
        <f>CD6</f>
        <v>ESSPOR</v>
      </c>
      <c r="CW4" s="2"/>
      <c r="CX4" s="1">
        <v>2</v>
      </c>
      <c r="CY4" s="46" t="s">
        <v>58</v>
      </c>
      <c r="CZ4" s="1">
        <v>11</v>
      </c>
      <c r="DA4" s="1">
        <v>4</v>
      </c>
      <c r="DB4" s="1">
        <f t="shared" si="4"/>
        <v>7</v>
      </c>
      <c r="DC4" s="1">
        <v>72</v>
      </c>
      <c r="DD4" s="26">
        <v>4</v>
      </c>
      <c r="DE4" s="16">
        <v>11</v>
      </c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ht="22.5" customHeight="1">
      <c r="A5" s="25">
        <v>3</v>
      </c>
      <c r="B5" s="46" t="s">
        <v>62</v>
      </c>
      <c r="C5" s="42" t="s">
        <v>108</v>
      </c>
      <c r="D5" s="24"/>
      <c r="E5" s="4" t="str">
        <f>B7</f>
        <v>OLİMPİYAT GENÇLİK </v>
      </c>
      <c r="F5" s="25">
        <f>SUM((G5+H5+I5)-(L5+M5+N5))</f>
        <v>-18</v>
      </c>
      <c r="G5" s="25">
        <v>9</v>
      </c>
      <c r="H5" s="25">
        <v>5</v>
      </c>
      <c r="I5" s="25">
        <v>7</v>
      </c>
      <c r="J5" s="32">
        <v>0</v>
      </c>
      <c r="K5" s="32">
        <v>3</v>
      </c>
      <c r="L5" s="30">
        <v>13</v>
      </c>
      <c r="M5" s="30">
        <v>13</v>
      </c>
      <c r="N5" s="30">
        <v>13</v>
      </c>
      <c r="O5" s="30">
        <f>SUM((N5+M5+L5)-(G5+H5+I5))</f>
        <v>18</v>
      </c>
      <c r="P5" s="10" t="str">
        <f>B8</f>
        <v>BOLU BELEDİYE</v>
      </c>
      <c r="Q5" s="5"/>
      <c r="R5" s="1">
        <v>3</v>
      </c>
      <c r="S5" s="46" t="s">
        <v>57</v>
      </c>
      <c r="T5" s="1">
        <v>3</v>
      </c>
      <c r="U5" s="1">
        <v>0</v>
      </c>
      <c r="V5" s="1">
        <f t="shared" si="0"/>
        <v>3</v>
      </c>
      <c r="W5" s="1">
        <v>24</v>
      </c>
      <c r="X5" s="26">
        <v>1</v>
      </c>
      <c r="Y5" s="2"/>
      <c r="Z5" s="4" t="str">
        <f>S7</f>
        <v>BOLU BELEDİYE</v>
      </c>
      <c r="AA5" s="25">
        <f>SUM((AB5+AC5+AD5)-(AG5+AH5+AI5))</f>
        <v>-6</v>
      </c>
      <c r="AB5" s="25">
        <v>9</v>
      </c>
      <c r="AC5" s="25">
        <v>13</v>
      </c>
      <c r="AD5" s="25">
        <v>9</v>
      </c>
      <c r="AE5" s="32">
        <v>1</v>
      </c>
      <c r="AF5" s="32">
        <v>2</v>
      </c>
      <c r="AG5" s="30">
        <v>13</v>
      </c>
      <c r="AH5" s="30">
        <v>11</v>
      </c>
      <c r="AI5" s="30">
        <v>13</v>
      </c>
      <c r="AJ5" s="30">
        <f>SUM((AI5+AH5+AG5)-(AB5+AC5+AD5))</f>
        <v>6</v>
      </c>
      <c r="AK5" s="10" t="str">
        <f>S8</f>
        <v>FOMGET GENÇLİK SPOR</v>
      </c>
      <c r="AL5" s="2"/>
      <c r="AM5" s="1">
        <v>3</v>
      </c>
      <c r="AN5" s="46" t="s">
        <v>56</v>
      </c>
      <c r="AO5" s="1">
        <v>4</v>
      </c>
      <c r="AP5" s="1">
        <v>2</v>
      </c>
      <c r="AQ5" s="1">
        <f t="shared" si="1"/>
        <v>2</v>
      </c>
      <c r="AR5" s="1">
        <v>20</v>
      </c>
      <c r="AS5" s="26">
        <v>2</v>
      </c>
      <c r="AT5" s="2"/>
      <c r="AU5" s="4" t="str">
        <f>AN7</f>
        <v>BOLU BELEDİYE</v>
      </c>
      <c r="AV5" s="25">
        <f>SUM((AW5+AX5+AY5)-(BB5+BC5+BD5))</f>
        <v>10</v>
      </c>
      <c r="AW5" s="25">
        <v>13</v>
      </c>
      <c r="AX5" s="25">
        <v>13</v>
      </c>
      <c r="AY5" s="25">
        <v>13</v>
      </c>
      <c r="AZ5" s="32">
        <v>3</v>
      </c>
      <c r="BA5" s="32">
        <v>0</v>
      </c>
      <c r="BB5" s="30">
        <v>10</v>
      </c>
      <c r="BC5" s="30">
        <v>12</v>
      </c>
      <c r="BD5" s="30">
        <v>7</v>
      </c>
      <c r="BE5" s="30">
        <f>SUM((BD5+BC5+BB5)-(AW5+AX5+AY5))</f>
        <v>-10</v>
      </c>
      <c r="BF5" s="10" t="str">
        <f>AN8</f>
        <v>SERHAT KARS</v>
      </c>
      <c r="BG5" s="2"/>
      <c r="BH5" s="1">
        <v>3</v>
      </c>
      <c r="BI5" s="46" t="s">
        <v>59</v>
      </c>
      <c r="BJ5" s="1">
        <v>7</v>
      </c>
      <c r="BK5" s="1">
        <v>2</v>
      </c>
      <c r="BL5" s="1">
        <f t="shared" si="2"/>
        <v>5</v>
      </c>
      <c r="BM5" s="1">
        <v>22</v>
      </c>
      <c r="BN5" s="26">
        <v>2</v>
      </c>
      <c r="BO5" s="2"/>
      <c r="BP5" s="4" t="str">
        <f>BI7</f>
        <v>RİZE RANİHLİ</v>
      </c>
      <c r="BQ5" s="25">
        <f>SUM((BR5+BS5+BT5)-(BW5+BX5+BY5))</f>
        <v>-16</v>
      </c>
      <c r="BR5" s="25">
        <v>2</v>
      </c>
      <c r="BS5" s="25">
        <v>13</v>
      </c>
      <c r="BT5" s="25">
        <v>6</v>
      </c>
      <c r="BU5" s="32">
        <v>1</v>
      </c>
      <c r="BV5" s="32">
        <v>2</v>
      </c>
      <c r="BW5" s="30">
        <v>13</v>
      </c>
      <c r="BX5" s="30">
        <v>11</v>
      </c>
      <c r="BY5" s="30">
        <v>13</v>
      </c>
      <c r="BZ5" s="30">
        <f>SUM((BY5+BX5+BW5)-(BR5+BS5+BT5))</f>
        <v>16</v>
      </c>
      <c r="CA5" s="10" t="str">
        <f>BI8</f>
        <v>FOMGET GENÇLİK SPOR</v>
      </c>
      <c r="CB5" s="2"/>
      <c r="CC5" s="1">
        <v>3</v>
      </c>
      <c r="CD5" s="46" t="s">
        <v>58</v>
      </c>
      <c r="CE5" s="1">
        <v>8</v>
      </c>
      <c r="CF5" s="1">
        <v>4</v>
      </c>
      <c r="CG5" s="1">
        <f t="shared" si="3"/>
        <v>4</v>
      </c>
      <c r="CH5" s="1">
        <v>54</v>
      </c>
      <c r="CI5" s="26">
        <v>3</v>
      </c>
      <c r="CJ5" s="2"/>
      <c r="CK5" s="4" t="str">
        <f>CD7</f>
        <v>BOLU BELEDİYE</v>
      </c>
      <c r="CL5" s="25">
        <f>SUM((CM5+CN5+CO5)-(CR5+CS5+CT5))</f>
        <v>-9</v>
      </c>
      <c r="CM5" s="25">
        <v>13</v>
      </c>
      <c r="CN5" s="25">
        <v>3</v>
      </c>
      <c r="CO5" s="25">
        <v>7</v>
      </c>
      <c r="CP5" s="32">
        <v>1</v>
      </c>
      <c r="CQ5" s="32">
        <v>2</v>
      </c>
      <c r="CR5" s="30">
        <v>13</v>
      </c>
      <c r="CS5" s="30">
        <v>13</v>
      </c>
      <c r="CT5" s="30">
        <v>6</v>
      </c>
      <c r="CU5" s="30">
        <f>SUM((CT5+CS5+CR5)-(CM5+CN5+CO5))</f>
        <v>9</v>
      </c>
      <c r="CV5" s="10" t="str">
        <f>CD8</f>
        <v>BARTIN ÜNİVERSİTESİ</v>
      </c>
      <c r="CW5" s="2"/>
      <c r="CX5" s="1">
        <v>3</v>
      </c>
      <c r="CY5" s="46" t="s">
        <v>56</v>
      </c>
      <c r="CZ5" s="1">
        <v>9</v>
      </c>
      <c r="DA5" s="1">
        <v>6</v>
      </c>
      <c r="DB5" s="1">
        <f t="shared" si="4"/>
        <v>3</v>
      </c>
      <c r="DC5" s="1">
        <v>33</v>
      </c>
      <c r="DD5" s="26">
        <v>4</v>
      </c>
      <c r="DE5" s="16">
        <v>10</v>
      </c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ht="22.5" customHeight="1">
      <c r="A6" s="25">
        <v>4</v>
      </c>
      <c r="B6" s="46" t="s">
        <v>55</v>
      </c>
      <c r="C6" s="42" t="s">
        <v>102</v>
      </c>
      <c r="D6" s="24"/>
      <c r="E6" s="4" t="str">
        <f>B9</f>
        <v>RİZE RANİHLİ</v>
      </c>
      <c r="F6" s="25">
        <f>SUM((G6+H6+I6)-(L6+M6+N6))</f>
        <v>21</v>
      </c>
      <c r="G6" s="25">
        <v>13</v>
      </c>
      <c r="H6" s="25">
        <v>13</v>
      </c>
      <c r="I6" s="25">
        <v>13</v>
      </c>
      <c r="J6" s="32">
        <v>3</v>
      </c>
      <c r="K6" s="32">
        <v>0</v>
      </c>
      <c r="L6" s="30">
        <v>6</v>
      </c>
      <c r="M6" s="30">
        <v>6</v>
      </c>
      <c r="N6" s="30">
        <v>6</v>
      </c>
      <c r="O6" s="30">
        <f>SUM((N6+M6+L6)-(G6+H6+I6))</f>
        <v>-21</v>
      </c>
      <c r="P6" s="10" t="str">
        <f>B10</f>
        <v>İST BAĞCILAR</v>
      </c>
      <c r="Q6" s="5"/>
      <c r="R6" s="1">
        <v>4</v>
      </c>
      <c r="S6" s="46" t="s">
        <v>64</v>
      </c>
      <c r="T6" s="1">
        <v>3</v>
      </c>
      <c r="U6" s="1">
        <v>0</v>
      </c>
      <c r="V6" s="1">
        <f t="shared" si="0"/>
        <v>3</v>
      </c>
      <c r="W6" s="1">
        <v>21</v>
      </c>
      <c r="X6" s="26">
        <v>1</v>
      </c>
      <c r="Y6" s="2"/>
      <c r="Z6" s="4" t="str">
        <f>S9</f>
        <v>SERHAT KARS</v>
      </c>
      <c r="AA6" s="25">
        <f>SUM((AB6+AC6+AD6)-(AG6+AH6+AI6))</f>
        <v>12</v>
      </c>
      <c r="AB6" s="25">
        <v>10</v>
      </c>
      <c r="AC6" s="25">
        <v>13</v>
      </c>
      <c r="AD6" s="25">
        <v>13</v>
      </c>
      <c r="AE6" s="32">
        <v>2</v>
      </c>
      <c r="AF6" s="32">
        <v>1</v>
      </c>
      <c r="AG6" s="30">
        <v>8</v>
      </c>
      <c r="AH6" s="30">
        <v>3</v>
      </c>
      <c r="AI6" s="30">
        <v>13</v>
      </c>
      <c r="AJ6" s="30">
        <f>SUM((AI6+AH6+AG6)-(AB6+AC6+AD6))</f>
        <v>-12</v>
      </c>
      <c r="AK6" s="10" t="str">
        <f>S10</f>
        <v>OLİMPİYAT GENÇLİK </v>
      </c>
      <c r="AL6" s="2"/>
      <c r="AM6" s="1">
        <v>4</v>
      </c>
      <c r="AN6" s="46" t="s">
        <v>55</v>
      </c>
      <c r="AO6" s="1">
        <v>4</v>
      </c>
      <c r="AP6" s="1">
        <v>2</v>
      </c>
      <c r="AQ6" s="1">
        <f t="shared" si="1"/>
        <v>2</v>
      </c>
      <c r="AR6" s="1">
        <v>23</v>
      </c>
      <c r="AS6" s="26">
        <v>1</v>
      </c>
      <c r="AT6" s="2"/>
      <c r="AU6" s="4" t="str">
        <f>AN9</f>
        <v>ESSPOR</v>
      </c>
      <c r="AV6" s="25">
        <f>SUM((AW6+AX6+AY6)-(BB6+BC6+BD6))</f>
        <v>-2</v>
      </c>
      <c r="AW6" s="25">
        <v>8</v>
      </c>
      <c r="AX6" s="25">
        <v>13</v>
      </c>
      <c r="AY6" s="25">
        <v>10</v>
      </c>
      <c r="AZ6" s="32">
        <v>1</v>
      </c>
      <c r="BA6" s="32">
        <v>2</v>
      </c>
      <c r="BB6" s="30">
        <v>13</v>
      </c>
      <c r="BC6" s="30">
        <v>7</v>
      </c>
      <c r="BD6" s="30">
        <v>13</v>
      </c>
      <c r="BE6" s="30">
        <f>SUM((BD6+BC6+BB6)-(AW6+AX6+AY6))</f>
        <v>2</v>
      </c>
      <c r="BF6" s="10" t="str">
        <f>AN10</f>
        <v>RİZE RANİHLİ</v>
      </c>
      <c r="BG6" s="2"/>
      <c r="BH6" s="1">
        <v>4</v>
      </c>
      <c r="BI6" s="46" t="s">
        <v>58</v>
      </c>
      <c r="BJ6" s="1">
        <v>6</v>
      </c>
      <c r="BK6" s="1">
        <v>3</v>
      </c>
      <c r="BL6" s="1">
        <f t="shared" si="2"/>
        <v>3</v>
      </c>
      <c r="BM6" s="1">
        <v>39</v>
      </c>
      <c r="BN6" s="26">
        <v>2</v>
      </c>
      <c r="BO6" s="2"/>
      <c r="BP6" s="4" t="str">
        <f>BI9</f>
        <v>ESSPOR</v>
      </c>
      <c r="BQ6" s="25">
        <f>SUM((BR6+BS6+BT6)-(BW6+BX6+BY6))</f>
        <v>18</v>
      </c>
      <c r="BR6" s="25">
        <v>13</v>
      </c>
      <c r="BS6" s="25">
        <v>13</v>
      </c>
      <c r="BT6" s="25">
        <v>13</v>
      </c>
      <c r="BU6" s="32">
        <v>3</v>
      </c>
      <c r="BV6" s="32">
        <v>0</v>
      </c>
      <c r="BW6" s="30">
        <v>10</v>
      </c>
      <c r="BX6" s="30">
        <v>4</v>
      </c>
      <c r="BY6" s="30">
        <v>7</v>
      </c>
      <c r="BZ6" s="30">
        <f>SUM((BY6+BX6+BW6)-(BR6+BS6+BT6))</f>
        <v>-18</v>
      </c>
      <c r="CA6" s="10" t="str">
        <f>BI10</f>
        <v>BAŞKENT AKADEMİ</v>
      </c>
      <c r="CB6" s="2"/>
      <c r="CC6" s="1">
        <v>4</v>
      </c>
      <c r="CD6" s="46" t="s">
        <v>65</v>
      </c>
      <c r="CE6" s="1">
        <v>7</v>
      </c>
      <c r="CF6" s="1">
        <v>5</v>
      </c>
      <c r="CG6" s="1">
        <f t="shared" si="3"/>
        <v>2</v>
      </c>
      <c r="CH6" s="1">
        <v>13</v>
      </c>
      <c r="CI6" s="26">
        <v>2</v>
      </c>
      <c r="CJ6" s="2"/>
      <c r="CK6" s="4" t="str">
        <f>CD9</f>
        <v>OLİMPİYAT GENÇLİK </v>
      </c>
      <c r="CL6" s="25">
        <f>SUM((CM6+CN6+CO6)-(CR6+CS6+CT6))</f>
        <v>1</v>
      </c>
      <c r="CM6" s="25">
        <v>9</v>
      </c>
      <c r="CN6" s="25">
        <v>11</v>
      </c>
      <c r="CO6" s="25">
        <v>13</v>
      </c>
      <c r="CP6" s="32">
        <v>1</v>
      </c>
      <c r="CQ6" s="32">
        <v>2</v>
      </c>
      <c r="CR6" s="30">
        <v>6</v>
      </c>
      <c r="CS6" s="30">
        <v>13</v>
      </c>
      <c r="CT6" s="30">
        <v>13</v>
      </c>
      <c r="CU6" s="30">
        <f>SUM((CT6+CS6+CR6)-(CM6+CN6+CO6))</f>
        <v>-1</v>
      </c>
      <c r="CV6" s="10" t="str">
        <f>CD10</f>
        <v>RİZE RANİHLİ</v>
      </c>
      <c r="CW6" s="2"/>
      <c r="CX6" s="1">
        <v>4</v>
      </c>
      <c r="CY6" s="46" t="s">
        <v>55</v>
      </c>
      <c r="CZ6" s="1">
        <v>9</v>
      </c>
      <c r="DA6" s="1">
        <v>6</v>
      </c>
      <c r="DB6" s="1">
        <f t="shared" si="4"/>
        <v>3</v>
      </c>
      <c r="DC6" s="1">
        <v>37</v>
      </c>
      <c r="DD6" s="26">
        <v>3</v>
      </c>
      <c r="DE6" s="16">
        <v>9</v>
      </c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ht="22.5" customHeight="1">
      <c r="A7" s="25">
        <v>5</v>
      </c>
      <c r="B7" s="46" t="s">
        <v>60</v>
      </c>
      <c r="C7" s="42" t="s">
        <v>109</v>
      </c>
      <c r="D7" s="24"/>
      <c r="E7" s="4" t="str">
        <f>B11</f>
        <v>FOMGET GENÇLİK SPOR</v>
      </c>
      <c r="F7" s="25">
        <f>SUM((G7+H7+I7)-(L7+M7+N7))</f>
        <v>14</v>
      </c>
      <c r="G7" s="25">
        <v>13</v>
      </c>
      <c r="H7" s="25">
        <v>13</v>
      </c>
      <c r="I7" s="25">
        <v>6</v>
      </c>
      <c r="J7" s="32">
        <v>2</v>
      </c>
      <c r="K7" s="32">
        <v>1</v>
      </c>
      <c r="L7" s="30">
        <v>13</v>
      </c>
      <c r="M7" s="30">
        <v>1</v>
      </c>
      <c r="N7" s="30">
        <v>4</v>
      </c>
      <c r="O7" s="30">
        <f>SUM((N7+M7+L7)-(G7+H7+I7))</f>
        <v>-14</v>
      </c>
      <c r="P7" s="10" t="str">
        <f>B12</f>
        <v>SERHAT KARS</v>
      </c>
      <c r="Q7" s="5"/>
      <c r="R7" s="1">
        <v>5</v>
      </c>
      <c r="S7" s="46" t="s">
        <v>59</v>
      </c>
      <c r="T7" s="1">
        <v>3</v>
      </c>
      <c r="U7" s="1">
        <v>0</v>
      </c>
      <c r="V7" s="1">
        <f t="shared" si="0"/>
        <v>3</v>
      </c>
      <c r="W7" s="1">
        <v>18</v>
      </c>
      <c r="X7" s="26">
        <v>1</v>
      </c>
      <c r="Y7" s="2"/>
      <c r="Z7" s="4" t="str">
        <f>S11</f>
        <v>İST BAĞCILAR</v>
      </c>
      <c r="AA7" s="25">
        <f>SUM((AB7+AC7+AD7)-(AG7+AH7+AI7))</f>
        <v>-21</v>
      </c>
      <c r="AB7" s="25">
        <v>6</v>
      </c>
      <c r="AC7" s="25">
        <v>6</v>
      </c>
      <c r="AD7" s="25">
        <v>6</v>
      </c>
      <c r="AE7" s="32">
        <v>0</v>
      </c>
      <c r="AF7" s="32">
        <v>3</v>
      </c>
      <c r="AG7" s="30">
        <v>13</v>
      </c>
      <c r="AH7" s="30">
        <v>13</v>
      </c>
      <c r="AI7" s="30">
        <v>13</v>
      </c>
      <c r="AJ7" s="30">
        <f>SUM((AI7+AH7+AG7)-(AB7+AC7+AD7))</f>
        <v>21</v>
      </c>
      <c r="AK7" s="10" t="str">
        <f>S12</f>
        <v>ESSPOR</v>
      </c>
      <c r="AL7" s="2"/>
      <c r="AM7" s="1">
        <v>5</v>
      </c>
      <c r="AN7" s="46" t="s">
        <v>59</v>
      </c>
      <c r="AO7" s="1">
        <v>4</v>
      </c>
      <c r="AP7" s="1">
        <v>2</v>
      </c>
      <c r="AQ7" s="1">
        <f t="shared" si="1"/>
        <v>2</v>
      </c>
      <c r="AR7" s="1">
        <v>12</v>
      </c>
      <c r="AS7" s="26">
        <v>1</v>
      </c>
      <c r="AT7" s="2"/>
      <c r="AU7" s="4" t="str">
        <f>AN11</f>
        <v>ANKARAGÜCÜ SPOR</v>
      </c>
      <c r="AV7" s="25">
        <f>SUM((AW7+AX7+AY7)-(BB7+BC7+BD7))</f>
        <v>-4</v>
      </c>
      <c r="AW7" s="25">
        <v>9</v>
      </c>
      <c r="AX7" s="25">
        <v>13</v>
      </c>
      <c r="AY7" s="25">
        <v>4</v>
      </c>
      <c r="AZ7" s="32">
        <v>1</v>
      </c>
      <c r="BA7" s="32">
        <v>2</v>
      </c>
      <c r="BB7" s="30">
        <v>13</v>
      </c>
      <c r="BC7" s="30">
        <v>4</v>
      </c>
      <c r="BD7" s="30">
        <v>13</v>
      </c>
      <c r="BE7" s="30">
        <f>SUM((BD7+BC7+BB7)-(AW7+AX7+AY7))</f>
        <v>4</v>
      </c>
      <c r="BF7" s="10" t="str">
        <f>AN12</f>
        <v>OLİMPİYAT GENÇLİK </v>
      </c>
      <c r="BG7" s="2"/>
      <c r="BH7" s="1">
        <v>5</v>
      </c>
      <c r="BI7" s="46" t="s">
        <v>64</v>
      </c>
      <c r="BJ7" s="1">
        <v>5</v>
      </c>
      <c r="BK7" s="1">
        <v>4</v>
      </c>
      <c r="BL7" s="1">
        <f t="shared" si="2"/>
        <v>1</v>
      </c>
      <c r="BM7" s="1">
        <v>-4</v>
      </c>
      <c r="BN7" s="26">
        <v>2</v>
      </c>
      <c r="BO7" s="2"/>
      <c r="BP7" s="4" t="str">
        <f>BI11</f>
        <v>SERHAT KARS</v>
      </c>
      <c r="BQ7" s="25">
        <f>SUM((BR7+BS7+BT7)-(BW7+BX7+BY7))</f>
        <v>16</v>
      </c>
      <c r="BR7" s="25">
        <v>13</v>
      </c>
      <c r="BS7" s="25">
        <v>13</v>
      </c>
      <c r="BT7" s="25">
        <v>12</v>
      </c>
      <c r="BU7" s="32">
        <v>2</v>
      </c>
      <c r="BV7" s="32">
        <v>1</v>
      </c>
      <c r="BW7" s="30">
        <v>13</v>
      </c>
      <c r="BX7" s="30">
        <v>4</v>
      </c>
      <c r="BY7" s="30">
        <v>5</v>
      </c>
      <c r="BZ7" s="30">
        <f>SUM((BY7+BX7+BW7)-(BR7+BS7+BT7))</f>
        <v>-16</v>
      </c>
      <c r="CA7" s="10" t="str">
        <f>BI12</f>
        <v>ANKARAGÜCÜ SPOR</v>
      </c>
      <c r="CB7" s="2"/>
      <c r="CC7" s="1">
        <v>5</v>
      </c>
      <c r="CD7" s="46" t="s">
        <v>59</v>
      </c>
      <c r="CE7" s="1">
        <v>8</v>
      </c>
      <c r="CF7" s="1">
        <v>4</v>
      </c>
      <c r="CG7" s="1">
        <f t="shared" si="3"/>
        <v>4</v>
      </c>
      <c r="CH7" s="1">
        <v>7</v>
      </c>
      <c r="CI7" s="26">
        <v>2</v>
      </c>
      <c r="CJ7" s="2"/>
      <c r="CK7" s="4" t="str">
        <f>CD11</f>
        <v>SERHAT KARS</v>
      </c>
      <c r="CL7" s="25">
        <f>SUM((CM7+CN7+CO7)-(CR7+CS7+CT7))</f>
        <v>7</v>
      </c>
      <c r="CM7" s="25">
        <v>13</v>
      </c>
      <c r="CN7" s="25">
        <v>12</v>
      </c>
      <c r="CO7" s="25">
        <v>13</v>
      </c>
      <c r="CP7" s="32">
        <v>2</v>
      </c>
      <c r="CQ7" s="32">
        <v>1</v>
      </c>
      <c r="CR7" s="30">
        <v>6</v>
      </c>
      <c r="CS7" s="30">
        <v>13</v>
      </c>
      <c r="CT7" s="30">
        <v>12</v>
      </c>
      <c r="CU7" s="30">
        <f>SUM((CT7+CS7+CR7)-(CM7+CN7+CO7))</f>
        <v>-7</v>
      </c>
      <c r="CV7" s="10" t="str">
        <f>CD12</f>
        <v>BAŞKENT AKADEMİ</v>
      </c>
      <c r="CW7" s="2"/>
      <c r="CX7" s="1">
        <v>5</v>
      </c>
      <c r="CY7" s="46" t="s">
        <v>64</v>
      </c>
      <c r="CZ7" s="1">
        <v>8</v>
      </c>
      <c r="DA7" s="1">
        <v>7</v>
      </c>
      <c r="DB7" s="1">
        <f t="shared" si="4"/>
        <v>1</v>
      </c>
      <c r="DC7" s="1">
        <v>-21</v>
      </c>
      <c r="DD7" s="26">
        <v>3</v>
      </c>
      <c r="DE7" s="16">
        <v>8</v>
      </c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ht="22.5" customHeight="1">
      <c r="A8" s="25">
        <v>6</v>
      </c>
      <c r="B8" s="46" t="s">
        <v>59</v>
      </c>
      <c r="C8" s="42" t="s">
        <v>99</v>
      </c>
      <c r="D8" s="24"/>
      <c r="E8" s="4" t="str">
        <f>B13</f>
        <v>BAŞKENT AKADEMİ</v>
      </c>
      <c r="F8" s="25">
        <f>SUM((G8+H8+I8)-(L8+M8+N8))</f>
        <v>-32</v>
      </c>
      <c r="G8" s="25">
        <v>0</v>
      </c>
      <c r="H8" s="25">
        <v>7</v>
      </c>
      <c r="I8" s="25">
        <v>0</v>
      </c>
      <c r="J8" s="32">
        <v>0</v>
      </c>
      <c r="K8" s="32">
        <v>3</v>
      </c>
      <c r="L8" s="30">
        <v>13</v>
      </c>
      <c r="M8" s="30">
        <v>13</v>
      </c>
      <c r="N8" s="30">
        <v>13</v>
      </c>
      <c r="O8" s="30">
        <f>SUM((N8+M8+L8)-(G8+H8+I8))</f>
        <v>32</v>
      </c>
      <c r="P8" s="10" t="str">
        <f>B14</f>
        <v>DENİZLİ İDMAN YURDU</v>
      </c>
      <c r="Q8" s="5"/>
      <c r="R8" s="1">
        <v>6</v>
      </c>
      <c r="S8" s="46" t="s">
        <v>56</v>
      </c>
      <c r="T8" s="1">
        <v>2</v>
      </c>
      <c r="U8" s="1">
        <v>1</v>
      </c>
      <c r="V8" s="1">
        <f t="shared" si="0"/>
        <v>1</v>
      </c>
      <c r="W8" s="1">
        <v>14</v>
      </c>
      <c r="X8" s="26">
        <v>1</v>
      </c>
      <c r="Y8" s="2"/>
      <c r="Z8" s="4" t="str">
        <f>S13</f>
        <v>ANKARAGÜCÜ SPOR</v>
      </c>
      <c r="AA8" s="25">
        <f>SUM((AB8+AC8+AD8)-(AG8+AH8+AI8))</f>
        <v>21</v>
      </c>
      <c r="AB8" s="25">
        <v>12</v>
      </c>
      <c r="AC8" s="25">
        <v>13</v>
      </c>
      <c r="AD8" s="25">
        <v>13</v>
      </c>
      <c r="AE8" s="32">
        <v>2</v>
      </c>
      <c r="AF8" s="32">
        <v>1</v>
      </c>
      <c r="AG8" s="30">
        <v>3</v>
      </c>
      <c r="AH8" s="30">
        <v>1</v>
      </c>
      <c r="AI8" s="30">
        <v>13</v>
      </c>
      <c r="AJ8" s="30">
        <f>SUM((AI8+AH8+AG8)-(AB8+AC8+AD8))</f>
        <v>-21</v>
      </c>
      <c r="AK8" s="10" t="str">
        <f>S14</f>
        <v>BAŞKENT AKADEMİ</v>
      </c>
      <c r="AL8" s="2"/>
      <c r="AM8" s="1">
        <v>6</v>
      </c>
      <c r="AN8" s="46" t="s">
        <v>61</v>
      </c>
      <c r="AO8" s="1">
        <v>3</v>
      </c>
      <c r="AP8" s="1">
        <v>3</v>
      </c>
      <c r="AQ8" s="1">
        <f t="shared" si="1"/>
        <v>0</v>
      </c>
      <c r="AR8" s="1">
        <v>-2</v>
      </c>
      <c r="AS8" s="26">
        <v>1</v>
      </c>
      <c r="AT8" s="2"/>
      <c r="AU8" s="4" t="str">
        <f>AN13</f>
        <v>BAŞKENT AKADEMİ</v>
      </c>
      <c r="AV8" s="25">
        <f>SUM((AW8+AX8+AY8)-(BB8+BC8+BD8))</f>
        <v>21</v>
      </c>
      <c r="AW8" s="25">
        <v>13</v>
      </c>
      <c r="AX8" s="25">
        <v>13</v>
      </c>
      <c r="AY8" s="25">
        <v>13</v>
      </c>
      <c r="AZ8" s="32">
        <v>3</v>
      </c>
      <c r="BA8" s="32">
        <v>0</v>
      </c>
      <c r="BB8" s="30">
        <v>6</v>
      </c>
      <c r="BC8" s="30">
        <v>6</v>
      </c>
      <c r="BD8" s="30">
        <v>6</v>
      </c>
      <c r="BE8" s="30">
        <f>SUM((BD8+BC8+BB8)-(AW8+AX8+AY8))</f>
        <v>-21</v>
      </c>
      <c r="BF8" s="10" t="str">
        <f>AN14</f>
        <v>İST BAĞCILAR</v>
      </c>
      <c r="BG8" s="2"/>
      <c r="BH8" s="1">
        <v>6</v>
      </c>
      <c r="BI8" s="46" t="s">
        <v>56</v>
      </c>
      <c r="BJ8" s="1">
        <v>4</v>
      </c>
      <c r="BK8" s="1">
        <v>5</v>
      </c>
      <c r="BL8" s="1">
        <f t="shared" si="2"/>
        <v>-1</v>
      </c>
      <c r="BM8" s="1">
        <v>-2</v>
      </c>
      <c r="BN8" s="26">
        <v>2</v>
      </c>
      <c r="BO8" s="2"/>
      <c r="BP8" s="4" t="str">
        <f>BI13</f>
        <v>OLİMPİYAT GENÇLİK </v>
      </c>
      <c r="BQ8" s="25">
        <f>SUM((BR8+BS8+BT8)-(BW8+BX8+BY8))</f>
        <v>21</v>
      </c>
      <c r="BR8" s="25">
        <v>13</v>
      </c>
      <c r="BS8" s="25">
        <v>13</v>
      </c>
      <c r="BT8" s="25">
        <v>13</v>
      </c>
      <c r="BU8" s="32">
        <v>3</v>
      </c>
      <c r="BV8" s="32">
        <v>0</v>
      </c>
      <c r="BW8" s="30">
        <v>6</v>
      </c>
      <c r="BX8" s="30">
        <v>6</v>
      </c>
      <c r="BY8" s="30">
        <v>6</v>
      </c>
      <c r="BZ8" s="30">
        <f>SUM((BY8+BX8+BW8)-(BR8+BS8+BT8))</f>
        <v>-21</v>
      </c>
      <c r="CA8" s="10" t="str">
        <f>BI14</f>
        <v>İST BAĞCILAR</v>
      </c>
      <c r="CB8" s="2"/>
      <c r="CC8" s="1">
        <v>6</v>
      </c>
      <c r="CD8" s="46" t="s">
        <v>55</v>
      </c>
      <c r="CE8" s="1">
        <v>7</v>
      </c>
      <c r="CF8" s="1">
        <v>5</v>
      </c>
      <c r="CG8" s="1">
        <f t="shared" si="3"/>
        <v>2</v>
      </c>
      <c r="CH8" s="1">
        <v>28</v>
      </c>
      <c r="CI8" s="26">
        <v>2</v>
      </c>
      <c r="CJ8" s="2"/>
      <c r="CK8" s="4" t="str">
        <f>CD13</f>
        <v>ANKARAGÜCÜ SPOR</v>
      </c>
      <c r="CL8" s="25">
        <f>SUM((CM8+CN8+CO8)-(CR8+CS8+CT8))</f>
        <v>21</v>
      </c>
      <c r="CM8" s="25">
        <v>13</v>
      </c>
      <c r="CN8" s="25">
        <v>13</v>
      </c>
      <c r="CO8" s="25">
        <v>13</v>
      </c>
      <c r="CP8" s="32">
        <v>3</v>
      </c>
      <c r="CQ8" s="32">
        <v>0</v>
      </c>
      <c r="CR8" s="30">
        <v>6</v>
      </c>
      <c r="CS8" s="30">
        <v>6</v>
      </c>
      <c r="CT8" s="30">
        <v>6</v>
      </c>
      <c r="CU8" s="30">
        <f>SUM((CT8+CS8+CR8)-(CM8+CN8+CO8))</f>
        <v>-21</v>
      </c>
      <c r="CV8" s="10" t="str">
        <f>CD14</f>
        <v>İST BAĞCILAR</v>
      </c>
      <c r="CW8" s="2"/>
      <c r="CX8" s="1">
        <v>6</v>
      </c>
      <c r="CY8" s="46" t="s">
        <v>61</v>
      </c>
      <c r="CZ8" s="1">
        <v>7</v>
      </c>
      <c r="DA8" s="1">
        <v>8</v>
      </c>
      <c r="DB8" s="1">
        <f t="shared" si="4"/>
        <v>-1</v>
      </c>
      <c r="DC8" s="1">
        <v>11</v>
      </c>
      <c r="DD8" s="26">
        <v>3</v>
      </c>
      <c r="DE8" s="16">
        <v>7</v>
      </c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ht="22.5" customHeight="1">
      <c r="A9" s="25">
        <v>7</v>
      </c>
      <c r="B9" s="46" t="s">
        <v>64</v>
      </c>
      <c r="C9" s="42" t="s">
        <v>105</v>
      </c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1">
        <v>7</v>
      </c>
      <c r="S9" s="46" t="s">
        <v>61</v>
      </c>
      <c r="T9" s="1">
        <v>1</v>
      </c>
      <c r="U9" s="1">
        <v>2</v>
      </c>
      <c r="V9" s="1">
        <f t="shared" si="0"/>
        <v>-1</v>
      </c>
      <c r="W9" s="1">
        <v>-14</v>
      </c>
      <c r="X9" s="26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">
        <v>7</v>
      </c>
      <c r="AN9" s="46" t="s">
        <v>65</v>
      </c>
      <c r="AO9" s="1">
        <v>3</v>
      </c>
      <c r="AP9" s="1">
        <v>3</v>
      </c>
      <c r="AQ9" s="1">
        <f t="shared" si="1"/>
        <v>0</v>
      </c>
      <c r="AR9" s="1">
        <v>-3</v>
      </c>
      <c r="AS9" s="26">
        <v>1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">
        <v>7</v>
      </c>
      <c r="BI9" s="46" t="s">
        <v>65</v>
      </c>
      <c r="BJ9" s="1">
        <v>4</v>
      </c>
      <c r="BK9" s="1">
        <v>5</v>
      </c>
      <c r="BL9" s="1">
        <f t="shared" si="2"/>
        <v>-1</v>
      </c>
      <c r="BM9" s="1">
        <v>-5</v>
      </c>
      <c r="BN9" s="26">
        <v>1</v>
      </c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1">
        <v>7</v>
      </c>
      <c r="CD9" s="46" t="s">
        <v>60</v>
      </c>
      <c r="CE9" s="1">
        <v>6</v>
      </c>
      <c r="CF9" s="1">
        <v>6</v>
      </c>
      <c r="CG9" s="1">
        <f t="shared" si="3"/>
        <v>0</v>
      </c>
      <c r="CH9" s="1">
        <v>-5</v>
      </c>
      <c r="CI9" s="26">
        <v>2</v>
      </c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1">
        <v>7</v>
      </c>
      <c r="CY9" s="46" t="s">
        <v>59</v>
      </c>
      <c r="CZ9" s="1">
        <v>9</v>
      </c>
      <c r="DA9" s="1">
        <v>6</v>
      </c>
      <c r="DB9" s="1">
        <f t="shared" si="4"/>
        <v>3</v>
      </c>
      <c r="DC9" s="1">
        <v>-2</v>
      </c>
      <c r="DD9" s="26">
        <v>2</v>
      </c>
      <c r="DE9" s="16">
        <v>6</v>
      </c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19" ht="22.5" customHeight="1">
      <c r="A10" s="25">
        <v>8</v>
      </c>
      <c r="B10" s="46" t="s">
        <v>66</v>
      </c>
      <c r="C10" s="42" t="s">
        <v>79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1">
        <v>8</v>
      </c>
      <c r="S10" s="46" t="s">
        <v>60</v>
      </c>
      <c r="T10" s="1">
        <v>0</v>
      </c>
      <c r="U10" s="1">
        <v>3</v>
      </c>
      <c r="V10" s="1">
        <f t="shared" si="0"/>
        <v>-3</v>
      </c>
      <c r="W10" s="1">
        <v>-18</v>
      </c>
      <c r="X10" s="26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">
        <v>8</v>
      </c>
      <c r="AN10" s="46" t="s">
        <v>64</v>
      </c>
      <c r="AO10" s="1">
        <v>3</v>
      </c>
      <c r="AP10" s="1">
        <v>3</v>
      </c>
      <c r="AQ10" s="1">
        <f t="shared" si="1"/>
        <v>0</v>
      </c>
      <c r="AR10" s="1">
        <v>-6</v>
      </c>
      <c r="AS10" s="26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">
        <v>8</v>
      </c>
      <c r="BI10" s="46" t="s">
        <v>63</v>
      </c>
      <c r="BJ10" s="1">
        <v>4</v>
      </c>
      <c r="BK10" s="1">
        <v>5</v>
      </c>
      <c r="BL10" s="1">
        <f t="shared" si="2"/>
        <v>-1</v>
      </c>
      <c r="BM10" s="1">
        <v>-32</v>
      </c>
      <c r="BN10" s="26">
        <v>1</v>
      </c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>
        <v>8</v>
      </c>
      <c r="CD10" s="46" t="s">
        <v>64</v>
      </c>
      <c r="CE10" s="1">
        <v>6</v>
      </c>
      <c r="CF10" s="1">
        <v>6</v>
      </c>
      <c r="CG10" s="1">
        <f t="shared" si="3"/>
        <v>0</v>
      </c>
      <c r="CH10" s="1">
        <v>-20</v>
      </c>
      <c r="CI10" s="26">
        <v>2</v>
      </c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1">
        <v>8</v>
      </c>
      <c r="CY10" s="46" t="s">
        <v>60</v>
      </c>
      <c r="CZ10" s="1">
        <v>7</v>
      </c>
      <c r="DA10" s="1">
        <v>8</v>
      </c>
      <c r="DB10" s="1">
        <f t="shared" si="4"/>
        <v>-1</v>
      </c>
      <c r="DC10" s="1">
        <v>-4</v>
      </c>
      <c r="DD10" s="26">
        <v>2</v>
      </c>
      <c r="DE10" s="16">
        <v>5</v>
      </c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119" ht="22.5" customHeight="1">
      <c r="A11" s="25">
        <v>9</v>
      </c>
      <c r="B11" s="46" t="s">
        <v>56</v>
      </c>
      <c r="C11" s="42" t="s">
        <v>106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11">
        <v>9</v>
      </c>
      <c r="S11" s="46" t="s">
        <v>66</v>
      </c>
      <c r="T11" s="11">
        <v>0</v>
      </c>
      <c r="U11" s="11">
        <v>3</v>
      </c>
      <c r="V11" s="1">
        <f t="shared" si="0"/>
        <v>-3</v>
      </c>
      <c r="W11" s="1">
        <v>-21</v>
      </c>
      <c r="X11" s="26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">
        <v>9</v>
      </c>
      <c r="AN11" s="46" t="s">
        <v>62</v>
      </c>
      <c r="AO11" s="11">
        <v>2</v>
      </c>
      <c r="AP11" s="11">
        <v>4</v>
      </c>
      <c r="AQ11" s="1">
        <f t="shared" si="1"/>
        <v>-2</v>
      </c>
      <c r="AR11" s="1">
        <v>-9</v>
      </c>
      <c r="AS11" s="26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1">
        <v>9</v>
      </c>
      <c r="BI11" s="46" t="s">
        <v>61</v>
      </c>
      <c r="BJ11" s="11">
        <v>3</v>
      </c>
      <c r="BK11" s="11">
        <v>6</v>
      </c>
      <c r="BL11" s="1">
        <f t="shared" si="2"/>
        <v>-3</v>
      </c>
      <c r="BM11" s="1">
        <v>-12</v>
      </c>
      <c r="BN11" s="26">
        <v>1</v>
      </c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1">
        <v>9</v>
      </c>
      <c r="CD11" s="46" t="s">
        <v>61</v>
      </c>
      <c r="CE11" s="11">
        <v>5</v>
      </c>
      <c r="CF11" s="11">
        <v>7</v>
      </c>
      <c r="CG11" s="1">
        <f t="shared" si="3"/>
        <v>-2</v>
      </c>
      <c r="CH11" s="1">
        <v>4</v>
      </c>
      <c r="CI11" s="26">
        <v>2</v>
      </c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11">
        <v>9</v>
      </c>
      <c r="CY11" s="46" t="s">
        <v>65</v>
      </c>
      <c r="CZ11" s="11">
        <v>7</v>
      </c>
      <c r="DA11" s="11">
        <v>8</v>
      </c>
      <c r="DB11" s="1">
        <f t="shared" si="4"/>
        <v>-1</v>
      </c>
      <c r="DC11" s="1">
        <v>-5</v>
      </c>
      <c r="DD11" s="26">
        <v>2</v>
      </c>
      <c r="DE11" s="16">
        <v>4</v>
      </c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ht="22.5" customHeight="1">
      <c r="A12" s="25">
        <v>10</v>
      </c>
      <c r="B12" s="46" t="s">
        <v>61</v>
      </c>
      <c r="C12" s="42" t="s">
        <v>107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1">
        <v>10</v>
      </c>
      <c r="S12" s="46" t="s">
        <v>65</v>
      </c>
      <c r="T12" s="1">
        <v>0</v>
      </c>
      <c r="U12" s="1">
        <v>3</v>
      </c>
      <c r="V12" s="1">
        <f t="shared" si="0"/>
        <v>-3</v>
      </c>
      <c r="W12" s="1">
        <v>-24</v>
      </c>
      <c r="X12" s="26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">
        <v>10</v>
      </c>
      <c r="AN12" s="46" t="s">
        <v>60</v>
      </c>
      <c r="AO12" s="1">
        <v>1</v>
      </c>
      <c r="AP12" s="1">
        <v>5</v>
      </c>
      <c r="AQ12" s="1">
        <f t="shared" si="1"/>
        <v>-4</v>
      </c>
      <c r="AR12" s="1">
        <v>-30</v>
      </c>
      <c r="AS12" s="26">
        <v>0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1">
        <v>10</v>
      </c>
      <c r="BI12" s="46" t="s">
        <v>62</v>
      </c>
      <c r="BJ12" s="1">
        <v>3</v>
      </c>
      <c r="BK12" s="1">
        <v>6</v>
      </c>
      <c r="BL12" s="1">
        <f t="shared" si="2"/>
        <v>-3</v>
      </c>
      <c r="BM12" s="1">
        <v>-13</v>
      </c>
      <c r="BN12" s="26">
        <v>1</v>
      </c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1">
        <v>10</v>
      </c>
      <c r="CD12" s="46" t="s">
        <v>63</v>
      </c>
      <c r="CE12" s="1">
        <v>4</v>
      </c>
      <c r="CF12" s="1">
        <v>8</v>
      </c>
      <c r="CG12" s="1">
        <f t="shared" si="3"/>
        <v>-4</v>
      </c>
      <c r="CH12" s="1">
        <v>-50</v>
      </c>
      <c r="CI12" s="26">
        <v>1</v>
      </c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1">
        <v>10</v>
      </c>
      <c r="CY12" s="46" t="s">
        <v>62</v>
      </c>
      <c r="CZ12" s="1">
        <v>7</v>
      </c>
      <c r="DA12" s="1">
        <v>8</v>
      </c>
      <c r="DB12" s="1">
        <f t="shared" si="4"/>
        <v>-1</v>
      </c>
      <c r="DC12" s="1">
        <v>-8</v>
      </c>
      <c r="DD12" s="26">
        <v>2</v>
      </c>
      <c r="DE12" s="16">
        <v>3</v>
      </c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ht="22.5" customHeight="1">
      <c r="A13" s="25">
        <v>11</v>
      </c>
      <c r="B13" s="46" t="s">
        <v>63</v>
      </c>
      <c r="C13" s="42" t="s">
        <v>104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1">
        <v>11</v>
      </c>
      <c r="S13" s="46" t="s">
        <v>62</v>
      </c>
      <c r="T13" s="1">
        <v>0</v>
      </c>
      <c r="U13" s="1">
        <v>3</v>
      </c>
      <c r="V13" s="1">
        <f t="shared" si="0"/>
        <v>-3</v>
      </c>
      <c r="W13" s="1">
        <v>-30</v>
      </c>
      <c r="X13" s="26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">
        <v>11</v>
      </c>
      <c r="AN13" s="46" t="s">
        <v>63</v>
      </c>
      <c r="AO13" s="1">
        <v>1</v>
      </c>
      <c r="AP13" s="1">
        <v>5</v>
      </c>
      <c r="AQ13" s="1">
        <f t="shared" si="1"/>
        <v>-4</v>
      </c>
      <c r="AR13" s="1">
        <v>-53</v>
      </c>
      <c r="AS13" s="26">
        <v>0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1">
        <v>11</v>
      </c>
      <c r="BI13" s="46" t="s">
        <v>60</v>
      </c>
      <c r="BJ13" s="1">
        <v>3</v>
      </c>
      <c r="BK13" s="1">
        <v>6</v>
      </c>
      <c r="BL13" s="1">
        <f t="shared" si="2"/>
        <v>-3</v>
      </c>
      <c r="BM13" s="1">
        <v>-26</v>
      </c>
      <c r="BN13" s="26">
        <v>1</v>
      </c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1">
        <v>11</v>
      </c>
      <c r="CD13" s="46" t="s">
        <v>62</v>
      </c>
      <c r="CE13" s="1">
        <v>4</v>
      </c>
      <c r="CF13" s="1">
        <v>8</v>
      </c>
      <c r="CG13" s="1">
        <f t="shared" si="3"/>
        <v>-4</v>
      </c>
      <c r="CH13" s="1">
        <v>-29</v>
      </c>
      <c r="CI13" s="26">
        <v>1</v>
      </c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1">
        <v>11</v>
      </c>
      <c r="CY13" s="46" t="s">
        <v>63</v>
      </c>
      <c r="CZ13" s="1">
        <v>5</v>
      </c>
      <c r="DA13" s="1">
        <v>10</v>
      </c>
      <c r="DB13" s="1">
        <f t="shared" si="4"/>
        <v>-5</v>
      </c>
      <c r="DC13" s="1">
        <v>-57</v>
      </c>
      <c r="DD13" s="26">
        <v>1</v>
      </c>
      <c r="DE13" s="16">
        <v>2</v>
      </c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ht="22.5" customHeight="1">
      <c r="A14" s="25">
        <v>12</v>
      </c>
      <c r="B14" s="46" t="s">
        <v>58</v>
      </c>
      <c r="C14" s="42" t="s">
        <v>100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1">
        <v>12</v>
      </c>
      <c r="S14" s="46" t="s">
        <v>63</v>
      </c>
      <c r="T14" s="1">
        <v>0</v>
      </c>
      <c r="U14" s="1">
        <v>3</v>
      </c>
      <c r="V14" s="1">
        <f t="shared" si="0"/>
        <v>-3</v>
      </c>
      <c r="W14" s="1">
        <v>-32</v>
      </c>
      <c r="X14" s="26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">
        <v>12</v>
      </c>
      <c r="AN14" s="46" t="s">
        <v>66</v>
      </c>
      <c r="AO14" s="1">
        <v>0</v>
      </c>
      <c r="AP14" s="1">
        <v>6</v>
      </c>
      <c r="AQ14" s="1">
        <f t="shared" si="1"/>
        <v>-6</v>
      </c>
      <c r="AR14" s="1">
        <v>-42</v>
      </c>
      <c r="AS14" s="26">
        <v>0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1">
        <v>12</v>
      </c>
      <c r="BI14" s="46" t="s">
        <v>66</v>
      </c>
      <c r="BJ14" s="1">
        <v>0</v>
      </c>
      <c r="BK14" s="1">
        <v>9</v>
      </c>
      <c r="BL14" s="1">
        <f t="shared" si="2"/>
        <v>-9</v>
      </c>
      <c r="BM14" s="1">
        <v>-63</v>
      </c>
      <c r="BN14" s="26">
        <v>0</v>
      </c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1">
        <v>12</v>
      </c>
      <c r="CD14" s="46" t="s">
        <v>66</v>
      </c>
      <c r="CE14" s="1">
        <v>0</v>
      </c>
      <c r="CF14" s="1">
        <v>12</v>
      </c>
      <c r="CG14" s="1">
        <f t="shared" si="3"/>
        <v>-12</v>
      </c>
      <c r="CH14" s="1">
        <v>-84</v>
      </c>
      <c r="CI14" s="26">
        <v>0</v>
      </c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1">
        <v>12</v>
      </c>
      <c r="CY14" s="46" t="s">
        <v>66</v>
      </c>
      <c r="CZ14" s="1">
        <v>0</v>
      </c>
      <c r="DA14" s="1">
        <v>15</v>
      </c>
      <c r="DB14" s="1">
        <f t="shared" si="4"/>
        <v>-15</v>
      </c>
      <c r="DC14" s="1">
        <v>105</v>
      </c>
      <c r="DD14" s="26">
        <v>0</v>
      </c>
      <c r="DE14" s="16">
        <v>0</v>
      </c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"/>
      <c r="R15" s="2"/>
      <c r="S15" s="27"/>
      <c r="T15" s="12"/>
      <c r="U15" s="12"/>
      <c r="V15" s="12"/>
      <c r="W15" s="12"/>
      <c r="X15" s="2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4"/>
      <c r="T16" s="35"/>
      <c r="U16" s="35"/>
      <c r="V16" s="35"/>
      <c r="W16" s="35"/>
      <c r="X16" s="3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4"/>
      <c r="AO18" s="14"/>
      <c r="AP18" s="14"/>
      <c r="AQ18" s="14"/>
      <c r="AR18" s="14"/>
      <c r="AS18" s="29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45"/>
      <c r="BJ18" s="45"/>
      <c r="BK18" s="45"/>
      <c r="BL18" s="45"/>
      <c r="BM18" s="45"/>
      <c r="BN18" s="45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4"/>
      <c r="AO19" s="14"/>
      <c r="AP19" s="14"/>
      <c r="AQ19" s="14"/>
      <c r="AR19" s="14"/>
      <c r="AS19" s="29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4"/>
      <c r="AO20" s="14"/>
      <c r="AP20" s="14"/>
      <c r="AQ20" s="14"/>
      <c r="AR20" s="14"/>
      <c r="AS20" s="2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4"/>
      <c r="AO21" s="14"/>
      <c r="AP21" s="14"/>
      <c r="AQ21" s="14"/>
      <c r="AR21" s="14"/>
      <c r="AS21" s="29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4"/>
      <c r="AO22" s="14"/>
      <c r="AP22" s="14"/>
      <c r="AQ22" s="14"/>
      <c r="AR22" s="14"/>
      <c r="AS22" s="29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4"/>
      <c r="AO23" s="14"/>
      <c r="AP23" s="14"/>
      <c r="AQ23" s="14"/>
      <c r="AR23" s="14"/>
      <c r="AS23" s="2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4"/>
      <c r="AO24" s="14"/>
      <c r="AP24" s="14"/>
      <c r="AQ24" s="14"/>
      <c r="AR24" s="14"/>
      <c r="AS24" s="2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4"/>
      <c r="AO25" s="14"/>
      <c r="AP25" s="14"/>
      <c r="AQ25" s="14"/>
      <c r="AR25" s="14"/>
      <c r="AS25" s="29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4"/>
      <c r="AO26" s="14"/>
      <c r="AP26" s="14"/>
      <c r="AQ26" s="14"/>
      <c r="AR26" s="14"/>
      <c r="AS26" s="29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</row>
    <row r="42" spans="1:1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</row>
    <row r="43" spans="1:1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</row>
    <row r="44" spans="1:1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</row>
    <row r="45" spans="1:1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</row>
    <row r="46" spans="1:1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</row>
    <row r="47" spans="1:1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</row>
    <row r="48" spans="1:1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</row>
    <row r="49" spans="1:1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</row>
    <row r="50" spans="1:1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</row>
    <row r="51" spans="1:1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</row>
    <row r="52" spans="1:1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</row>
    <row r="53" spans="1:1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</row>
    <row r="54" spans="1:1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</row>
    <row r="55" spans="1:1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</row>
    <row r="56" spans="1:1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</sheetData>
  <sheetProtection password="CFE5" sheet="1" objects="1" scenarios="1"/>
  <mergeCells count="2">
    <mergeCell ref="A1:B1"/>
    <mergeCell ref="F1:O1"/>
  </mergeCells>
  <printOptions horizontalCentered="1" verticalCentered="1"/>
  <pageMargins left="1.6929133858267718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V18"/>
  <sheetViews>
    <sheetView zoomScalePageLayoutView="0" workbookViewId="0" topLeftCell="A3">
      <selection activeCell="O11" sqref="O11"/>
    </sheetView>
  </sheetViews>
  <sheetFormatPr defaultColWidth="9.140625" defaultRowHeight="15"/>
  <cols>
    <col min="1" max="1" width="2.7109375" style="65" customWidth="1"/>
    <col min="2" max="2" width="25.421875" style="65" customWidth="1"/>
    <col min="3" max="12" width="3.7109375" style="65" customWidth="1"/>
    <col min="13" max="17" width="4.7109375" style="65" customWidth="1"/>
    <col min="18" max="18" width="2.00390625" style="65" customWidth="1"/>
    <col min="19" max="19" width="31.7109375" style="65" customWidth="1"/>
    <col min="20" max="20" width="2.421875" style="65" customWidth="1"/>
    <col min="21" max="21" width="31.7109375" style="65" customWidth="1"/>
    <col min="22" max="16384" width="9.140625" style="65" customWidth="1"/>
  </cols>
  <sheetData>
    <row r="1" spans="1:22" ht="12" customHeight="1">
      <c r="A1" s="63"/>
      <c r="B1" s="97" t="s">
        <v>67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4"/>
      <c r="S1" s="64"/>
      <c r="T1" s="63"/>
      <c r="U1" s="63"/>
      <c r="V1" s="63"/>
    </row>
    <row r="2" spans="1:22" ht="21" customHeight="1">
      <c r="A2" s="63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64"/>
      <c r="S2" s="64"/>
      <c r="T2" s="63"/>
      <c r="U2" s="63"/>
      <c r="V2" s="63"/>
    </row>
    <row r="3" spans="1:22" ht="3" customHeight="1" thickBot="1">
      <c r="A3" s="63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4"/>
      <c r="S3" s="64"/>
      <c r="T3" s="63"/>
      <c r="V3" s="63"/>
    </row>
    <row r="4" spans="1:22" ht="15.75" customHeight="1" hidden="1" thickBot="1">
      <c r="A4" s="63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4"/>
      <c r="S4" s="64"/>
      <c r="T4" s="63"/>
      <c r="V4" s="63"/>
    </row>
    <row r="5" spans="1:22" ht="60.75" customHeight="1" thickBot="1">
      <c r="A5" s="70"/>
      <c r="B5" s="71" t="s">
        <v>34</v>
      </c>
      <c r="C5" s="72" t="s">
        <v>35</v>
      </c>
      <c r="D5" s="72" t="s">
        <v>35</v>
      </c>
      <c r="E5" s="72" t="s">
        <v>36</v>
      </c>
      <c r="F5" s="72" t="s">
        <v>36</v>
      </c>
      <c r="G5" s="72" t="s">
        <v>37</v>
      </c>
      <c r="H5" s="72" t="s">
        <v>37</v>
      </c>
      <c r="I5" s="72" t="s">
        <v>38</v>
      </c>
      <c r="J5" s="72" t="s">
        <v>38</v>
      </c>
      <c r="K5" s="72" t="s">
        <v>39</v>
      </c>
      <c r="L5" s="72" t="s">
        <v>39</v>
      </c>
      <c r="M5" s="72" t="s">
        <v>40</v>
      </c>
      <c r="N5" s="72" t="s">
        <v>41</v>
      </c>
      <c r="O5" s="72" t="s">
        <v>46</v>
      </c>
      <c r="P5" s="72" t="s">
        <v>43</v>
      </c>
      <c r="Q5" s="72" t="s">
        <v>6</v>
      </c>
      <c r="R5" s="73"/>
      <c r="S5" s="74" t="s">
        <v>44</v>
      </c>
      <c r="T5" s="63"/>
      <c r="U5" s="74" t="s">
        <v>45</v>
      </c>
      <c r="V5" s="63"/>
    </row>
    <row r="6" spans="1:22" ht="15" customHeight="1">
      <c r="A6" s="48">
        <v>1</v>
      </c>
      <c r="B6" s="49" t="s">
        <v>57</v>
      </c>
      <c r="C6" s="75">
        <v>3</v>
      </c>
      <c r="D6" s="75">
        <v>3</v>
      </c>
      <c r="E6" s="75">
        <v>11</v>
      </c>
      <c r="F6" s="75">
        <v>0</v>
      </c>
      <c r="G6" s="75">
        <v>0</v>
      </c>
      <c r="H6" s="75">
        <v>9</v>
      </c>
      <c r="I6" s="75">
        <v>0</v>
      </c>
      <c r="J6" s="75">
        <v>3</v>
      </c>
      <c r="K6" s="75">
        <v>0</v>
      </c>
      <c r="L6" s="75">
        <v>5</v>
      </c>
      <c r="M6" s="55">
        <f aca="true" t="shared" si="0" ref="M6:M17">SUM(C6,E6,G6,I6,K6)</f>
        <v>14</v>
      </c>
      <c r="N6" s="56">
        <f aca="true" t="shared" si="1" ref="N6:N17">SUM(L6,J6,H6,F6,D6)</f>
        <v>20</v>
      </c>
      <c r="O6" s="43">
        <f aca="true" t="shared" si="2" ref="O6:O17">SUM(M6+N6)</f>
        <v>34</v>
      </c>
      <c r="P6" s="43">
        <f aca="true" t="shared" si="3" ref="P6:P17">IF(M6&gt;N6,M6,N6)</f>
        <v>20</v>
      </c>
      <c r="Q6" s="43">
        <v>12</v>
      </c>
      <c r="R6" s="73"/>
      <c r="S6" s="76" t="s">
        <v>70</v>
      </c>
      <c r="T6" s="63"/>
      <c r="U6" s="76" t="s">
        <v>82</v>
      </c>
      <c r="V6" s="63"/>
    </row>
    <row r="7" spans="1:22" ht="15" customHeight="1">
      <c r="A7" s="25">
        <v>2</v>
      </c>
      <c r="B7" s="47" t="s">
        <v>58</v>
      </c>
      <c r="C7" s="77">
        <v>11</v>
      </c>
      <c r="D7" s="77">
        <v>3</v>
      </c>
      <c r="E7" s="77">
        <v>6</v>
      </c>
      <c r="F7" s="77">
        <v>4</v>
      </c>
      <c r="G7" s="77">
        <v>1</v>
      </c>
      <c r="H7" s="77">
        <v>6</v>
      </c>
      <c r="I7" s="77">
        <v>0</v>
      </c>
      <c r="J7" s="77">
        <v>3</v>
      </c>
      <c r="K7" s="77">
        <v>0</v>
      </c>
      <c r="L7" s="77">
        <v>0</v>
      </c>
      <c r="M7" s="50">
        <f t="shared" si="0"/>
        <v>18</v>
      </c>
      <c r="N7" s="56">
        <f t="shared" si="1"/>
        <v>16</v>
      </c>
      <c r="O7" s="43">
        <f t="shared" si="2"/>
        <v>34</v>
      </c>
      <c r="P7" s="44">
        <f t="shared" si="3"/>
        <v>18</v>
      </c>
      <c r="Q7" s="44">
        <v>11</v>
      </c>
      <c r="R7" s="73"/>
      <c r="S7" s="78" t="s">
        <v>81</v>
      </c>
      <c r="T7" s="63"/>
      <c r="U7" s="78" t="s">
        <v>81</v>
      </c>
      <c r="V7" s="63"/>
    </row>
    <row r="8" spans="1:22" ht="15" customHeight="1">
      <c r="A8" s="25">
        <v>3</v>
      </c>
      <c r="B8" s="47" t="s">
        <v>64</v>
      </c>
      <c r="C8" s="77">
        <v>5</v>
      </c>
      <c r="D8" s="77">
        <v>0</v>
      </c>
      <c r="E8" s="77">
        <v>6</v>
      </c>
      <c r="F8" s="77">
        <v>1</v>
      </c>
      <c r="G8" s="77">
        <v>1</v>
      </c>
      <c r="H8" s="77">
        <v>0</v>
      </c>
      <c r="I8" s="77">
        <v>0</v>
      </c>
      <c r="J8" s="77">
        <v>0</v>
      </c>
      <c r="K8" s="77">
        <v>5</v>
      </c>
      <c r="L8" s="77">
        <v>0</v>
      </c>
      <c r="M8" s="50">
        <f t="shared" si="0"/>
        <v>17</v>
      </c>
      <c r="N8" s="56">
        <f t="shared" si="1"/>
        <v>1</v>
      </c>
      <c r="O8" s="43">
        <f t="shared" si="2"/>
        <v>18</v>
      </c>
      <c r="P8" s="44">
        <f t="shared" si="3"/>
        <v>17</v>
      </c>
      <c r="Q8" s="44">
        <v>10</v>
      </c>
      <c r="R8" s="79"/>
      <c r="S8" s="78" t="s">
        <v>78</v>
      </c>
      <c r="T8" s="63"/>
      <c r="U8" s="78" t="s">
        <v>78</v>
      </c>
      <c r="V8" s="63"/>
    </row>
    <row r="9" spans="1:22" ht="15" customHeight="1">
      <c r="A9" s="25">
        <v>4</v>
      </c>
      <c r="B9" s="47" t="s">
        <v>56</v>
      </c>
      <c r="C9" s="77">
        <v>4</v>
      </c>
      <c r="D9" s="77">
        <v>3</v>
      </c>
      <c r="E9" s="77">
        <v>0</v>
      </c>
      <c r="F9" s="77">
        <v>5</v>
      </c>
      <c r="G9" s="77">
        <v>6</v>
      </c>
      <c r="H9" s="77">
        <v>6</v>
      </c>
      <c r="I9" s="77">
        <v>0</v>
      </c>
      <c r="J9" s="77">
        <v>0</v>
      </c>
      <c r="K9" s="77">
        <v>0</v>
      </c>
      <c r="L9" s="77">
        <v>0</v>
      </c>
      <c r="M9" s="50">
        <f t="shared" si="0"/>
        <v>10</v>
      </c>
      <c r="N9" s="56">
        <f t="shared" si="1"/>
        <v>14</v>
      </c>
      <c r="O9" s="43">
        <f t="shared" si="2"/>
        <v>24</v>
      </c>
      <c r="P9" s="44">
        <f t="shared" si="3"/>
        <v>14</v>
      </c>
      <c r="Q9" s="44">
        <v>9</v>
      </c>
      <c r="R9" s="79"/>
      <c r="S9" s="78" t="s">
        <v>80</v>
      </c>
      <c r="T9" s="63"/>
      <c r="U9" s="78" t="s">
        <v>80</v>
      </c>
      <c r="V9" s="63"/>
    </row>
    <row r="10" spans="1:22" ht="15" customHeight="1">
      <c r="A10" s="25">
        <v>5</v>
      </c>
      <c r="B10" s="47" t="s">
        <v>59</v>
      </c>
      <c r="C10" s="77">
        <v>0</v>
      </c>
      <c r="D10" s="77">
        <v>1</v>
      </c>
      <c r="E10" s="77">
        <v>3</v>
      </c>
      <c r="F10" s="77">
        <v>0</v>
      </c>
      <c r="G10" s="77">
        <v>4</v>
      </c>
      <c r="H10" s="77">
        <v>3</v>
      </c>
      <c r="I10" s="77">
        <v>0</v>
      </c>
      <c r="J10" s="77">
        <v>5</v>
      </c>
      <c r="K10" s="77">
        <v>0</v>
      </c>
      <c r="L10" s="77">
        <v>3</v>
      </c>
      <c r="M10" s="50">
        <f t="shared" si="0"/>
        <v>7</v>
      </c>
      <c r="N10" s="56">
        <f t="shared" si="1"/>
        <v>12</v>
      </c>
      <c r="O10" s="43">
        <f t="shared" si="2"/>
        <v>19</v>
      </c>
      <c r="P10" s="44">
        <f t="shared" si="3"/>
        <v>12</v>
      </c>
      <c r="Q10" s="44">
        <v>8</v>
      </c>
      <c r="R10" s="79"/>
      <c r="S10" s="78" t="s">
        <v>73</v>
      </c>
      <c r="T10" s="63"/>
      <c r="U10" s="78" t="s">
        <v>73</v>
      </c>
      <c r="V10" s="63"/>
    </row>
    <row r="11" spans="1:22" ht="15" customHeight="1">
      <c r="A11" s="25">
        <v>6</v>
      </c>
      <c r="B11" s="47" t="s">
        <v>55</v>
      </c>
      <c r="C11" s="77">
        <v>0</v>
      </c>
      <c r="D11" s="77">
        <v>5</v>
      </c>
      <c r="E11" s="77">
        <v>3</v>
      </c>
      <c r="F11" s="77">
        <v>3</v>
      </c>
      <c r="G11" s="77">
        <v>4</v>
      </c>
      <c r="H11" s="77">
        <v>0</v>
      </c>
      <c r="I11" s="77">
        <v>1</v>
      </c>
      <c r="J11" s="77">
        <v>0</v>
      </c>
      <c r="K11" s="77">
        <v>0</v>
      </c>
      <c r="L11" s="77">
        <v>0</v>
      </c>
      <c r="M11" s="50">
        <f t="shared" si="0"/>
        <v>8</v>
      </c>
      <c r="N11" s="56">
        <f t="shared" si="1"/>
        <v>8</v>
      </c>
      <c r="O11" s="43">
        <f t="shared" si="2"/>
        <v>16</v>
      </c>
      <c r="P11" s="44">
        <f t="shared" si="3"/>
        <v>8</v>
      </c>
      <c r="Q11" s="44">
        <v>7</v>
      </c>
      <c r="R11" s="79"/>
      <c r="S11" s="78" t="s">
        <v>77</v>
      </c>
      <c r="T11" s="63"/>
      <c r="U11" s="78" t="s">
        <v>77</v>
      </c>
      <c r="V11" s="63"/>
    </row>
    <row r="12" spans="1:22" ht="15" customHeight="1">
      <c r="A12" s="25">
        <v>7</v>
      </c>
      <c r="B12" s="47" t="s">
        <v>61</v>
      </c>
      <c r="C12" s="77">
        <v>6</v>
      </c>
      <c r="D12" s="77">
        <v>0</v>
      </c>
      <c r="E12" s="77">
        <v>0</v>
      </c>
      <c r="F12" s="77">
        <v>0</v>
      </c>
      <c r="G12" s="77">
        <v>0</v>
      </c>
      <c r="H12" s="77">
        <v>3</v>
      </c>
      <c r="I12" s="77">
        <v>1</v>
      </c>
      <c r="J12" s="77">
        <v>1</v>
      </c>
      <c r="K12" s="77">
        <v>0</v>
      </c>
      <c r="L12" s="77">
        <v>0</v>
      </c>
      <c r="M12" s="50">
        <f t="shared" si="0"/>
        <v>7</v>
      </c>
      <c r="N12" s="56">
        <f t="shared" si="1"/>
        <v>4</v>
      </c>
      <c r="O12" s="43">
        <f t="shared" si="2"/>
        <v>11</v>
      </c>
      <c r="P12" s="44">
        <f t="shared" si="3"/>
        <v>7</v>
      </c>
      <c r="Q12" s="44">
        <v>6</v>
      </c>
      <c r="R12" s="73"/>
      <c r="S12" s="78" t="s">
        <v>74</v>
      </c>
      <c r="T12" s="63"/>
      <c r="U12" s="78" t="s">
        <v>74</v>
      </c>
      <c r="V12" s="63"/>
    </row>
    <row r="13" spans="1:22" ht="15" customHeight="1">
      <c r="A13" s="25">
        <v>8</v>
      </c>
      <c r="B13" s="47" t="s">
        <v>65</v>
      </c>
      <c r="C13" s="77">
        <v>0</v>
      </c>
      <c r="D13" s="77">
        <v>3</v>
      </c>
      <c r="E13" s="77">
        <v>0</v>
      </c>
      <c r="F13" s="77">
        <v>0</v>
      </c>
      <c r="G13" s="77">
        <v>3</v>
      </c>
      <c r="H13" s="77">
        <v>1</v>
      </c>
      <c r="I13" s="77">
        <v>0</v>
      </c>
      <c r="J13" s="77">
        <v>0</v>
      </c>
      <c r="K13" s="77">
        <v>0</v>
      </c>
      <c r="L13" s="77">
        <v>3</v>
      </c>
      <c r="M13" s="50">
        <f t="shared" si="0"/>
        <v>3</v>
      </c>
      <c r="N13" s="56">
        <f t="shared" si="1"/>
        <v>7</v>
      </c>
      <c r="O13" s="43">
        <f t="shared" si="2"/>
        <v>10</v>
      </c>
      <c r="P13" s="44">
        <f t="shared" si="3"/>
        <v>7</v>
      </c>
      <c r="Q13" s="44">
        <v>5</v>
      </c>
      <c r="R13" s="73"/>
      <c r="S13" s="78" t="s">
        <v>71</v>
      </c>
      <c r="T13" s="63"/>
      <c r="U13" s="78" t="s">
        <v>71</v>
      </c>
      <c r="V13" s="63"/>
    </row>
    <row r="14" spans="1:22" ht="15" customHeight="1">
      <c r="A14" s="25">
        <v>9</v>
      </c>
      <c r="B14" s="47" t="s">
        <v>63</v>
      </c>
      <c r="C14" s="77">
        <v>0</v>
      </c>
      <c r="D14" s="77">
        <v>0</v>
      </c>
      <c r="E14" s="77">
        <v>0</v>
      </c>
      <c r="F14" s="77">
        <v>1</v>
      </c>
      <c r="G14" s="77">
        <v>1</v>
      </c>
      <c r="H14" s="77">
        <v>1</v>
      </c>
      <c r="I14" s="77">
        <v>0</v>
      </c>
      <c r="J14" s="77">
        <v>1</v>
      </c>
      <c r="K14" s="77">
        <v>5</v>
      </c>
      <c r="L14" s="77">
        <v>0</v>
      </c>
      <c r="M14" s="50">
        <f t="shared" si="0"/>
        <v>6</v>
      </c>
      <c r="N14" s="56">
        <f t="shared" si="1"/>
        <v>3</v>
      </c>
      <c r="O14" s="43">
        <f t="shared" si="2"/>
        <v>9</v>
      </c>
      <c r="P14" s="44">
        <f t="shared" si="3"/>
        <v>6</v>
      </c>
      <c r="Q14" s="44">
        <v>4</v>
      </c>
      <c r="R14" s="73"/>
      <c r="S14" s="78" t="s">
        <v>75</v>
      </c>
      <c r="T14" s="63"/>
      <c r="U14" s="78" t="s">
        <v>75</v>
      </c>
      <c r="V14" s="63"/>
    </row>
    <row r="15" spans="1:22" ht="15" customHeight="1">
      <c r="A15" s="25">
        <v>10</v>
      </c>
      <c r="B15" s="47" t="s">
        <v>60</v>
      </c>
      <c r="C15" s="77">
        <v>0</v>
      </c>
      <c r="D15" s="77">
        <v>0</v>
      </c>
      <c r="E15" s="77">
        <v>0</v>
      </c>
      <c r="F15" s="77">
        <v>3</v>
      </c>
      <c r="G15" s="77">
        <v>0</v>
      </c>
      <c r="H15" s="77">
        <v>0</v>
      </c>
      <c r="I15" s="77">
        <v>0</v>
      </c>
      <c r="J15" s="77">
        <v>3</v>
      </c>
      <c r="K15" s="77">
        <v>0</v>
      </c>
      <c r="L15" s="77">
        <v>0</v>
      </c>
      <c r="M15" s="50">
        <f t="shared" si="0"/>
        <v>0</v>
      </c>
      <c r="N15" s="56">
        <f t="shared" si="1"/>
        <v>6</v>
      </c>
      <c r="O15" s="43">
        <f t="shared" si="2"/>
        <v>6</v>
      </c>
      <c r="P15" s="44">
        <f t="shared" si="3"/>
        <v>6</v>
      </c>
      <c r="Q15" s="44">
        <v>3</v>
      </c>
      <c r="R15" s="73"/>
      <c r="S15" s="78" t="s">
        <v>72</v>
      </c>
      <c r="T15" s="63"/>
      <c r="U15" s="78" t="s">
        <v>83</v>
      </c>
      <c r="V15" s="63"/>
    </row>
    <row r="16" spans="1:22" ht="15" customHeight="1">
      <c r="A16" s="25">
        <v>11</v>
      </c>
      <c r="B16" s="47" t="s">
        <v>62</v>
      </c>
      <c r="C16" s="77">
        <v>0</v>
      </c>
      <c r="D16" s="77">
        <v>0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50">
        <f t="shared" si="0"/>
        <v>1</v>
      </c>
      <c r="N16" s="56">
        <f t="shared" si="1"/>
        <v>0</v>
      </c>
      <c r="O16" s="43">
        <f t="shared" si="2"/>
        <v>1</v>
      </c>
      <c r="P16" s="44">
        <f t="shared" si="3"/>
        <v>1</v>
      </c>
      <c r="Q16" s="44">
        <v>2</v>
      </c>
      <c r="R16" s="79"/>
      <c r="S16" s="78" t="s">
        <v>76</v>
      </c>
      <c r="T16" s="63"/>
      <c r="U16" s="78" t="s">
        <v>76</v>
      </c>
      <c r="V16" s="63"/>
    </row>
    <row r="17" spans="1:22" ht="15" customHeight="1">
      <c r="A17" s="25">
        <v>12</v>
      </c>
      <c r="B17" s="47" t="s">
        <v>66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50">
        <f t="shared" si="0"/>
        <v>0</v>
      </c>
      <c r="N17" s="56">
        <f t="shared" si="1"/>
        <v>0</v>
      </c>
      <c r="O17" s="43">
        <f t="shared" si="2"/>
        <v>0</v>
      </c>
      <c r="P17" s="44">
        <f t="shared" si="3"/>
        <v>0</v>
      </c>
      <c r="Q17" s="44">
        <v>0</v>
      </c>
      <c r="R17" s="79"/>
      <c r="S17" s="78" t="s">
        <v>79</v>
      </c>
      <c r="T17" s="63"/>
      <c r="U17" s="78" t="s">
        <v>79</v>
      </c>
      <c r="V17" s="63"/>
    </row>
    <row r="18" spans="1:22" ht="15" customHeight="1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37"/>
      <c r="N18" s="38"/>
      <c r="O18" s="38"/>
      <c r="P18" s="37"/>
      <c r="Q18" s="37"/>
      <c r="R18" s="79"/>
      <c r="S18" s="79"/>
      <c r="T18" s="79"/>
      <c r="U18" s="79"/>
      <c r="V18" s="63"/>
    </row>
  </sheetData>
  <sheetProtection password="CFE5" sheet="1" objects="1" scenarios="1"/>
  <mergeCells count="1">
    <mergeCell ref="B1:Q2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.7109375" style="65" customWidth="1"/>
    <col min="2" max="2" width="25.421875" style="65" customWidth="1"/>
    <col min="3" max="12" width="3.7109375" style="65" customWidth="1"/>
    <col min="13" max="17" width="4.7109375" style="65" customWidth="1"/>
    <col min="18" max="18" width="2.00390625" style="65" customWidth="1"/>
    <col min="19" max="19" width="31.7109375" style="65" customWidth="1"/>
    <col min="20" max="20" width="2.421875" style="65" customWidth="1"/>
    <col min="21" max="21" width="31.7109375" style="65" customWidth="1"/>
    <col min="22" max="22" width="5.00390625" style="65" customWidth="1"/>
    <col min="23" max="16384" width="9.140625" style="65" customWidth="1"/>
  </cols>
  <sheetData>
    <row r="1" spans="1:22" ht="12" customHeight="1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4"/>
      <c r="S1" s="64"/>
      <c r="T1" s="63"/>
      <c r="U1" s="83"/>
      <c r="V1" s="83"/>
    </row>
    <row r="2" spans="1:22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64"/>
      <c r="S2" s="64"/>
      <c r="T2" s="63"/>
      <c r="U2" s="83"/>
      <c r="V2" s="83"/>
    </row>
    <row r="3" spans="1:22" ht="3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64"/>
      <c r="S3" s="64"/>
      <c r="T3" s="63"/>
      <c r="U3" s="86"/>
      <c r="V3" s="83"/>
    </row>
    <row r="4" spans="1:22" ht="15.75" customHeight="1" hidden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64"/>
      <c r="S4" s="64"/>
      <c r="T4" s="63"/>
      <c r="U4" s="86"/>
      <c r="V4" s="83"/>
    </row>
    <row r="5" spans="1:22" ht="34.5" customHeight="1" thickBot="1">
      <c r="A5" s="89"/>
      <c r="B5" s="89" t="s">
        <v>34</v>
      </c>
      <c r="C5" s="90" t="s">
        <v>35</v>
      </c>
      <c r="D5" s="90" t="s">
        <v>35</v>
      </c>
      <c r="E5" s="90" t="s">
        <v>36</v>
      </c>
      <c r="F5" s="90" t="s">
        <v>36</v>
      </c>
      <c r="G5" s="90" t="s">
        <v>37</v>
      </c>
      <c r="H5" s="90" t="s">
        <v>37</v>
      </c>
      <c r="I5" s="90" t="s">
        <v>38</v>
      </c>
      <c r="J5" s="90" t="s">
        <v>38</v>
      </c>
      <c r="K5" s="91" t="s">
        <v>39</v>
      </c>
      <c r="L5" s="91" t="s">
        <v>39</v>
      </c>
      <c r="M5" s="90" t="s">
        <v>40</v>
      </c>
      <c r="N5" s="90" t="s">
        <v>41</v>
      </c>
      <c r="O5" s="91" t="s">
        <v>42</v>
      </c>
      <c r="P5" s="91" t="s">
        <v>43</v>
      </c>
      <c r="Q5" s="91" t="s">
        <v>6</v>
      </c>
      <c r="R5" s="73"/>
      <c r="S5" s="92" t="s">
        <v>44</v>
      </c>
      <c r="T5" s="63"/>
      <c r="U5" s="93" t="s">
        <v>45</v>
      </c>
      <c r="V5" s="83"/>
    </row>
    <row r="6" spans="1:22" ht="15" customHeight="1">
      <c r="A6" s="25">
        <v>1</v>
      </c>
      <c r="B6" s="47" t="s">
        <v>57</v>
      </c>
      <c r="C6" s="94">
        <v>6</v>
      </c>
      <c r="D6" s="94">
        <v>13</v>
      </c>
      <c r="E6" s="94">
        <v>6</v>
      </c>
      <c r="F6" s="94">
        <v>6</v>
      </c>
      <c r="G6" s="94">
        <v>1</v>
      </c>
      <c r="H6" s="94">
        <v>0</v>
      </c>
      <c r="I6" s="94">
        <v>0</v>
      </c>
      <c r="J6" s="94">
        <v>6</v>
      </c>
      <c r="K6" s="94">
        <v>0</v>
      </c>
      <c r="L6" s="94">
        <v>5</v>
      </c>
      <c r="M6" s="51">
        <f aca="true" t="shared" si="0" ref="M6:M17">SUM(C6,E6,G6,I6,K6)</f>
        <v>13</v>
      </c>
      <c r="N6" s="52">
        <f aca="true" t="shared" si="1" ref="N6:N17">SUM(L6,J6,H6,F6,D6)</f>
        <v>30</v>
      </c>
      <c r="O6" s="53">
        <f aca="true" t="shared" si="2" ref="O6:O17">SUM(M6+N6)</f>
        <v>43</v>
      </c>
      <c r="P6" s="54">
        <f aca="true" t="shared" si="3" ref="P6:P17">IF(M6&gt;N6,M6,N6)</f>
        <v>30</v>
      </c>
      <c r="Q6" s="95">
        <v>12</v>
      </c>
      <c r="R6" s="73"/>
      <c r="S6" s="76" t="s">
        <v>94</v>
      </c>
      <c r="T6" s="63"/>
      <c r="U6" s="76" t="s">
        <v>94</v>
      </c>
      <c r="V6" s="83"/>
    </row>
    <row r="7" spans="1:22" ht="15" customHeight="1">
      <c r="A7" s="25">
        <v>2</v>
      </c>
      <c r="B7" s="47" t="s">
        <v>58</v>
      </c>
      <c r="C7" s="94">
        <v>9</v>
      </c>
      <c r="D7" s="94">
        <v>6</v>
      </c>
      <c r="E7" s="94">
        <v>0</v>
      </c>
      <c r="F7" s="94">
        <v>11</v>
      </c>
      <c r="G7" s="94">
        <v>0</v>
      </c>
      <c r="H7" s="94">
        <v>4</v>
      </c>
      <c r="I7" s="94">
        <v>6</v>
      </c>
      <c r="J7" s="94">
        <v>0</v>
      </c>
      <c r="K7" s="94">
        <v>11</v>
      </c>
      <c r="L7" s="94">
        <v>5</v>
      </c>
      <c r="M7" s="51">
        <f t="shared" si="0"/>
        <v>26</v>
      </c>
      <c r="N7" s="52">
        <f t="shared" si="1"/>
        <v>26</v>
      </c>
      <c r="O7" s="53">
        <f t="shared" si="2"/>
        <v>52</v>
      </c>
      <c r="P7" s="54">
        <f t="shared" si="3"/>
        <v>26</v>
      </c>
      <c r="Q7" s="95">
        <v>11</v>
      </c>
      <c r="R7" s="79"/>
      <c r="S7" s="78" t="s">
        <v>84</v>
      </c>
      <c r="T7" s="63"/>
      <c r="U7" s="78" t="s">
        <v>84</v>
      </c>
      <c r="V7" s="83"/>
    </row>
    <row r="8" spans="1:22" ht="15" customHeight="1">
      <c r="A8" s="25">
        <v>3</v>
      </c>
      <c r="B8" s="47" t="s">
        <v>56</v>
      </c>
      <c r="C8" s="94">
        <v>8</v>
      </c>
      <c r="D8" s="94">
        <v>4</v>
      </c>
      <c r="E8" s="94">
        <v>6</v>
      </c>
      <c r="F8" s="94">
        <v>1</v>
      </c>
      <c r="G8" s="94">
        <v>0</v>
      </c>
      <c r="H8" s="94">
        <v>4</v>
      </c>
      <c r="I8" s="94">
        <v>3</v>
      </c>
      <c r="J8" s="94">
        <v>1</v>
      </c>
      <c r="K8" s="94">
        <v>5</v>
      </c>
      <c r="L8" s="94">
        <v>5</v>
      </c>
      <c r="M8" s="51">
        <f t="shared" si="0"/>
        <v>22</v>
      </c>
      <c r="N8" s="52">
        <f t="shared" si="1"/>
        <v>15</v>
      </c>
      <c r="O8" s="53">
        <f t="shared" si="2"/>
        <v>37</v>
      </c>
      <c r="P8" s="54">
        <f t="shared" si="3"/>
        <v>22</v>
      </c>
      <c r="Q8" s="95">
        <v>10</v>
      </c>
      <c r="R8" s="73"/>
      <c r="S8" s="78" t="s">
        <v>91</v>
      </c>
      <c r="T8" s="63"/>
      <c r="U8" s="78" t="s">
        <v>91</v>
      </c>
      <c r="V8" s="83"/>
    </row>
    <row r="9" spans="1:22" ht="15" customHeight="1">
      <c r="A9" s="25">
        <v>4</v>
      </c>
      <c r="B9" s="47" t="s">
        <v>61</v>
      </c>
      <c r="C9" s="94">
        <v>5</v>
      </c>
      <c r="D9" s="94">
        <v>6</v>
      </c>
      <c r="E9" s="94">
        <v>0</v>
      </c>
      <c r="F9" s="94">
        <v>0</v>
      </c>
      <c r="G9" s="94">
        <v>9</v>
      </c>
      <c r="H9" s="94">
        <v>2</v>
      </c>
      <c r="I9" s="94">
        <v>0</v>
      </c>
      <c r="J9" s="94">
        <v>0</v>
      </c>
      <c r="K9" s="94">
        <v>5</v>
      </c>
      <c r="L9" s="94">
        <v>0</v>
      </c>
      <c r="M9" s="51">
        <f t="shared" si="0"/>
        <v>19</v>
      </c>
      <c r="N9" s="52">
        <f t="shared" si="1"/>
        <v>8</v>
      </c>
      <c r="O9" s="53">
        <f t="shared" si="2"/>
        <v>27</v>
      </c>
      <c r="P9" s="54">
        <f t="shared" si="3"/>
        <v>19</v>
      </c>
      <c r="Q9" s="95">
        <v>9</v>
      </c>
      <c r="R9" s="73"/>
      <c r="S9" s="78" t="s">
        <v>90</v>
      </c>
      <c r="T9" s="63"/>
      <c r="U9" s="78" t="s">
        <v>90</v>
      </c>
      <c r="V9" s="83"/>
    </row>
    <row r="10" spans="1:22" ht="15" customHeight="1">
      <c r="A10" s="25">
        <v>5</v>
      </c>
      <c r="B10" s="47" t="s">
        <v>55</v>
      </c>
      <c r="C10" s="94">
        <v>3</v>
      </c>
      <c r="D10" s="94">
        <v>0</v>
      </c>
      <c r="E10" s="94">
        <v>5</v>
      </c>
      <c r="F10" s="94">
        <v>3</v>
      </c>
      <c r="G10" s="94">
        <v>0</v>
      </c>
      <c r="H10" s="94">
        <v>3</v>
      </c>
      <c r="I10" s="94">
        <v>8</v>
      </c>
      <c r="J10" s="94">
        <v>1</v>
      </c>
      <c r="K10" s="94">
        <v>1</v>
      </c>
      <c r="L10" s="94">
        <v>0</v>
      </c>
      <c r="M10" s="51">
        <f t="shared" si="0"/>
        <v>17</v>
      </c>
      <c r="N10" s="52">
        <f t="shared" si="1"/>
        <v>7</v>
      </c>
      <c r="O10" s="53">
        <f t="shared" si="2"/>
        <v>24</v>
      </c>
      <c r="P10" s="54">
        <f t="shared" si="3"/>
        <v>17</v>
      </c>
      <c r="Q10" s="95">
        <v>8</v>
      </c>
      <c r="R10" s="79"/>
      <c r="S10" s="78" t="s">
        <v>93</v>
      </c>
      <c r="T10" s="63"/>
      <c r="U10" s="78" t="s">
        <v>93</v>
      </c>
      <c r="V10" s="83"/>
    </row>
    <row r="11" spans="1:22" ht="15" customHeight="1">
      <c r="A11" s="25">
        <v>6</v>
      </c>
      <c r="B11" s="47" t="s">
        <v>59</v>
      </c>
      <c r="C11" s="94">
        <v>0</v>
      </c>
      <c r="D11" s="94">
        <v>4</v>
      </c>
      <c r="E11" s="94">
        <v>6</v>
      </c>
      <c r="F11" s="94">
        <v>0</v>
      </c>
      <c r="G11" s="94">
        <v>0</v>
      </c>
      <c r="H11" s="94">
        <v>2</v>
      </c>
      <c r="I11" s="94">
        <v>0</v>
      </c>
      <c r="J11" s="94">
        <v>3</v>
      </c>
      <c r="K11" s="94">
        <v>5</v>
      </c>
      <c r="L11" s="94">
        <v>5</v>
      </c>
      <c r="M11" s="51">
        <f t="shared" si="0"/>
        <v>11</v>
      </c>
      <c r="N11" s="52">
        <f t="shared" si="1"/>
        <v>14</v>
      </c>
      <c r="O11" s="53">
        <f t="shared" si="2"/>
        <v>25</v>
      </c>
      <c r="P11" s="54">
        <f t="shared" si="3"/>
        <v>14</v>
      </c>
      <c r="Q11" s="95">
        <v>7</v>
      </c>
      <c r="R11" s="73"/>
      <c r="S11" s="78" t="s">
        <v>87</v>
      </c>
      <c r="T11" s="63"/>
      <c r="U11" s="78" t="s">
        <v>87</v>
      </c>
      <c r="V11" s="83"/>
    </row>
    <row r="12" spans="1:22" ht="15" customHeight="1">
      <c r="A12" s="25">
        <v>7</v>
      </c>
      <c r="B12" s="47" t="s">
        <v>62</v>
      </c>
      <c r="C12" s="94">
        <v>1</v>
      </c>
      <c r="D12" s="94">
        <v>3</v>
      </c>
      <c r="E12" s="94">
        <v>6</v>
      </c>
      <c r="F12" s="94">
        <v>6</v>
      </c>
      <c r="G12" s="94">
        <v>1</v>
      </c>
      <c r="H12" s="94">
        <v>1</v>
      </c>
      <c r="I12" s="94">
        <v>0</v>
      </c>
      <c r="J12" s="94">
        <v>2</v>
      </c>
      <c r="K12" s="94">
        <v>0</v>
      </c>
      <c r="L12" s="94">
        <v>0</v>
      </c>
      <c r="M12" s="51">
        <f t="shared" si="0"/>
        <v>8</v>
      </c>
      <c r="N12" s="52">
        <f t="shared" si="1"/>
        <v>12</v>
      </c>
      <c r="O12" s="53">
        <f t="shared" si="2"/>
        <v>20</v>
      </c>
      <c r="P12" s="54">
        <f t="shared" si="3"/>
        <v>12</v>
      </c>
      <c r="Q12" s="95">
        <v>6</v>
      </c>
      <c r="R12" s="73"/>
      <c r="S12" s="78" t="s">
        <v>88</v>
      </c>
      <c r="T12" s="63"/>
      <c r="U12" s="78" t="s">
        <v>88</v>
      </c>
      <c r="V12" s="83"/>
    </row>
    <row r="13" spans="1:22" ht="15" customHeight="1">
      <c r="A13" s="25">
        <v>8</v>
      </c>
      <c r="B13" s="47" t="s">
        <v>64</v>
      </c>
      <c r="C13" s="94">
        <v>1</v>
      </c>
      <c r="D13" s="94">
        <v>3</v>
      </c>
      <c r="E13" s="94">
        <v>1</v>
      </c>
      <c r="F13" s="94">
        <v>0</v>
      </c>
      <c r="G13" s="94">
        <v>1</v>
      </c>
      <c r="H13" s="94">
        <v>1</v>
      </c>
      <c r="I13" s="94">
        <v>0</v>
      </c>
      <c r="J13" s="94">
        <v>3</v>
      </c>
      <c r="K13" s="94">
        <v>0</v>
      </c>
      <c r="L13" s="94">
        <v>5</v>
      </c>
      <c r="M13" s="51">
        <f t="shared" si="0"/>
        <v>3</v>
      </c>
      <c r="N13" s="52">
        <f t="shared" si="1"/>
        <v>12</v>
      </c>
      <c r="O13" s="53">
        <f t="shared" si="2"/>
        <v>15</v>
      </c>
      <c r="P13" s="54">
        <f t="shared" si="3"/>
        <v>12</v>
      </c>
      <c r="Q13" s="95">
        <v>5</v>
      </c>
      <c r="R13" s="79"/>
      <c r="S13" s="78" t="s">
        <v>86</v>
      </c>
      <c r="T13" s="63"/>
      <c r="U13" s="78" t="s">
        <v>95</v>
      </c>
      <c r="V13" s="83"/>
    </row>
    <row r="14" spans="1:22" ht="15" customHeight="1">
      <c r="A14" s="25">
        <v>9</v>
      </c>
      <c r="B14" s="47" t="s">
        <v>63</v>
      </c>
      <c r="C14" s="94">
        <v>6</v>
      </c>
      <c r="D14" s="94">
        <v>3</v>
      </c>
      <c r="E14" s="94">
        <v>0</v>
      </c>
      <c r="F14" s="94">
        <v>0</v>
      </c>
      <c r="G14" s="94">
        <v>1</v>
      </c>
      <c r="H14" s="94">
        <v>0</v>
      </c>
      <c r="I14" s="94">
        <v>1</v>
      </c>
      <c r="J14" s="94">
        <v>0</v>
      </c>
      <c r="K14" s="94">
        <v>3</v>
      </c>
      <c r="L14" s="94">
        <v>0</v>
      </c>
      <c r="M14" s="51">
        <f t="shared" si="0"/>
        <v>11</v>
      </c>
      <c r="N14" s="52">
        <f t="shared" si="1"/>
        <v>3</v>
      </c>
      <c r="O14" s="53">
        <f t="shared" si="2"/>
        <v>14</v>
      </c>
      <c r="P14" s="54">
        <f t="shared" si="3"/>
        <v>11</v>
      </c>
      <c r="Q14" s="95">
        <v>4</v>
      </c>
      <c r="R14" s="79"/>
      <c r="S14" s="78" t="s">
        <v>85</v>
      </c>
      <c r="T14" s="63"/>
      <c r="U14" s="78" t="s">
        <v>85</v>
      </c>
      <c r="V14" s="83"/>
    </row>
    <row r="15" spans="1:22" ht="15" customHeight="1">
      <c r="A15" s="25">
        <v>10</v>
      </c>
      <c r="B15" s="47" t="s">
        <v>65</v>
      </c>
      <c r="C15" s="94">
        <v>6</v>
      </c>
      <c r="D15" s="94">
        <v>4</v>
      </c>
      <c r="E15" s="94">
        <v>0</v>
      </c>
      <c r="F15" s="94">
        <v>0</v>
      </c>
      <c r="G15" s="94">
        <v>2</v>
      </c>
      <c r="H15" s="94">
        <v>3</v>
      </c>
      <c r="I15" s="94">
        <v>0</v>
      </c>
      <c r="J15" s="94">
        <v>0</v>
      </c>
      <c r="K15" s="94">
        <v>0</v>
      </c>
      <c r="L15" s="94">
        <v>0</v>
      </c>
      <c r="M15" s="51">
        <f t="shared" si="0"/>
        <v>8</v>
      </c>
      <c r="N15" s="52">
        <f t="shared" si="1"/>
        <v>7</v>
      </c>
      <c r="O15" s="53">
        <f t="shared" si="2"/>
        <v>15</v>
      </c>
      <c r="P15" s="54">
        <f t="shared" si="3"/>
        <v>8</v>
      </c>
      <c r="Q15" s="95">
        <v>3</v>
      </c>
      <c r="R15" s="73"/>
      <c r="S15" s="78" t="s">
        <v>89</v>
      </c>
      <c r="T15" s="63"/>
      <c r="U15" s="78" t="s">
        <v>89</v>
      </c>
      <c r="V15" s="83"/>
    </row>
    <row r="16" spans="1:22" ht="15" customHeight="1">
      <c r="A16" s="25">
        <v>11</v>
      </c>
      <c r="B16" s="47" t="s">
        <v>60</v>
      </c>
      <c r="C16" s="94">
        <v>0</v>
      </c>
      <c r="D16" s="94">
        <v>0</v>
      </c>
      <c r="E16" s="94">
        <v>0</v>
      </c>
      <c r="F16" s="94">
        <v>3</v>
      </c>
      <c r="G16" s="94">
        <v>0</v>
      </c>
      <c r="H16" s="94">
        <v>0</v>
      </c>
      <c r="I16" s="94">
        <v>0</v>
      </c>
      <c r="J16" s="94">
        <v>1</v>
      </c>
      <c r="K16" s="94">
        <v>0</v>
      </c>
      <c r="L16" s="94">
        <v>0</v>
      </c>
      <c r="M16" s="51">
        <f t="shared" si="0"/>
        <v>0</v>
      </c>
      <c r="N16" s="52">
        <f t="shared" si="1"/>
        <v>4</v>
      </c>
      <c r="O16" s="53">
        <f t="shared" si="2"/>
        <v>4</v>
      </c>
      <c r="P16" s="54">
        <f t="shared" si="3"/>
        <v>4</v>
      </c>
      <c r="Q16" s="95">
        <v>2</v>
      </c>
      <c r="R16" s="73"/>
      <c r="S16" s="78" t="s">
        <v>92</v>
      </c>
      <c r="T16" s="63"/>
      <c r="U16" s="78" t="s">
        <v>92</v>
      </c>
      <c r="V16" s="83"/>
    </row>
    <row r="17" spans="1:22" ht="15" customHeight="1">
      <c r="A17" s="25">
        <v>12</v>
      </c>
      <c r="B17" s="47" t="s">
        <v>66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51">
        <f t="shared" si="0"/>
        <v>0</v>
      </c>
      <c r="N17" s="52">
        <f t="shared" si="1"/>
        <v>0</v>
      </c>
      <c r="O17" s="53">
        <f t="shared" si="2"/>
        <v>0</v>
      </c>
      <c r="P17" s="54">
        <f t="shared" si="3"/>
        <v>0</v>
      </c>
      <c r="Q17" s="95">
        <v>0</v>
      </c>
      <c r="R17" s="73"/>
      <c r="S17" s="78" t="s">
        <v>79</v>
      </c>
      <c r="T17" s="63"/>
      <c r="U17" s="78" t="s">
        <v>79</v>
      </c>
      <c r="V17" s="83"/>
    </row>
    <row r="18" spans="1:22" ht="15" customHeight="1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37"/>
      <c r="N18" s="38"/>
      <c r="O18" s="38"/>
      <c r="P18" s="37"/>
      <c r="Q18" s="37"/>
      <c r="R18" s="79"/>
      <c r="S18" s="79"/>
      <c r="T18" s="79"/>
      <c r="U18" s="83"/>
      <c r="V18" s="83"/>
    </row>
  </sheetData>
  <sheetProtection password="CFE5" sheet="1" objects="1" scenarios="1"/>
  <mergeCells count="1">
    <mergeCell ref="A1:Q2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6.00390625" style="3" bestFit="1" customWidth="1"/>
    <col min="2" max="2" width="19.28125" style="3" bestFit="1" customWidth="1"/>
    <col min="3" max="4" width="9.28125" style="3" hidden="1" customWidth="1"/>
    <col min="5" max="6" width="8.57421875" style="3" hidden="1" customWidth="1"/>
    <col min="7" max="7" width="9.00390625" style="3" hidden="1" customWidth="1"/>
    <col min="8" max="8" width="9.00390625" style="3" customWidth="1"/>
    <col min="9" max="9" width="6.7109375" style="3" customWidth="1"/>
    <col min="10" max="10" width="8.8515625" style="3" customWidth="1"/>
    <col min="11" max="11" width="10.57421875" style="3" customWidth="1"/>
    <col min="12" max="16384" width="9.140625" style="3" customWidth="1"/>
  </cols>
  <sheetData>
    <row r="1" spans="1:13" ht="15" customHeight="1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2"/>
      <c r="M1" s="2"/>
    </row>
    <row r="2" spans="1:13" ht="15.7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2"/>
      <c r="M2" s="2"/>
    </row>
    <row r="3" spans="1:13" ht="15" customHeight="1">
      <c r="A3" s="104" t="s">
        <v>19</v>
      </c>
      <c r="B3" s="106" t="s">
        <v>0</v>
      </c>
      <c r="C3" s="108" t="s">
        <v>51</v>
      </c>
      <c r="D3" s="108" t="s">
        <v>52</v>
      </c>
      <c r="E3" s="109" t="s">
        <v>49</v>
      </c>
      <c r="F3" s="109" t="s">
        <v>54</v>
      </c>
      <c r="G3" s="108" t="s">
        <v>53</v>
      </c>
      <c r="H3" s="108" t="s">
        <v>50</v>
      </c>
      <c r="I3" s="102" t="s">
        <v>23</v>
      </c>
      <c r="J3" s="100" t="s">
        <v>21</v>
      </c>
      <c r="K3" s="100" t="s">
        <v>22</v>
      </c>
      <c r="L3" s="2"/>
      <c r="M3" s="2"/>
    </row>
    <row r="4" spans="1:13" ht="15">
      <c r="A4" s="105"/>
      <c r="B4" s="107"/>
      <c r="C4" s="105"/>
      <c r="D4" s="105"/>
      <c r="E4" s="110"/>
      <c r="F4" s="111"/>
      <c r="G4" s="105"/>
      <c r="H4" s="105"/>
      <c r="I4" s="103"/>
      <c r="J4" s="101"/>
      <c r="K4" s="101"/>
      <c r="L4" s="2"/>
      <c r="M4" s="2"/>
    </row>
    <row r="5" spans="1:13" ht="15">
      <c r="A5" s="58">
        <v>1</v>
      </c>
      <c r="B5" s="47" t="s">
        <v>56</v>
      </c>
      <c r="C5" s="59">
        <v>9</v>
      </c>
      <c r="D5" s="59">
        <v>10</v>
      </c>
      <c r="E5" s="59">
        <v>10</v>
      </c>
      <c r="F5" s="59">
        <f aca="true" t="shared" si="0" ref="F5:F16">SUM(E5*3)</f>
        <v>30</v>
      </c>
      <c r="G5" s="59">
        <f aca="true" t="shared" si="1" ref="G5:G16">SUM(C5:E5)</f>
        <v>29</v>
      </c>
      <c r="H5" s="59">
        <v>10</v>
      </c>
      <c r="I5" s="60">
        <v>9</v>
      </c>
      <c r="J5" s="61">
        <v>12</v>
      </c>
      <c r="K5" s="62">
        <f aca="true" t="shared" si="2" ref="K5:K16">SUM(J5+I5+H5)</f>
        <v>31</v>
      </c>
      <c r="L5" s="2"/>
      <c r="M5" s="2"/>
    </row>
    <row r="6" spans="1:13" ht="15">
      <c r="A6" s="58">
        <v>2</v>
      </c>
      <c r="B6" s="47" t="s">
        <v>57</v>
      </c>
      <c r="C6" s="59">
        <v>12</v>
      </c>
      <c r="D6" s="59">
        <v>12</v>
      </c>
      <c r="E6" s="59">
        <v>12</v>
      </c>
      <c r="F6" s="59">
        <f t="shared" si="0"/>
        <v>36</v>
      </c>
      <c r="G6" s="59">
        <f t="shared" si="1"/>
        <v>36</v>
      </c>
      <c r="H6" s="59">
        <v>12</v>
      </c>
      <c r="I6" s="60">
        <v>8</v>
      </c>
      <c r="J6" s="61">
        <v>11</v>
      </c>
      <c r="K6" s="62">
        <f t="shared" si="2"/>
        <v>31</v>
      </c>
      <c r="L6" s="2"/>
      <c r="M6" s="2"/>
    </row>
    <row r="7" spans="1:13" ht="15">
      <c r="A7" s="58">
        <v>3</v>
      </c>
      <c r="B7" s="47" t="s">
        <v>55</v>
      </c>
      <c r="C7" s="59">
        <v>7</v>
      </c>
      <c r="D7" s="59">
        <v>8</v>
      </c>
      <c r="E7" s="59">
        <v>9</v>
      </c>
      <c r="F7" s="59">
        <f t="shared" si="0"/>
        <v>27</v>
      </c>
      <c r="G7" s="59">
        <f t="shared" si="1"/>
        <v>24</v>
      </c>
      <c r="H7" s="59">
        <v>9</v>
      </c>
      <c r="I7" s="60">
        <v>12</v>
      </c>
      <c r="J7" s="61">
        <v>10</v>
      </c>
      <c r="K7" s="62">
        <f t="shared" si="2"/>
        <v>31</v>
      </c>
      <c r="L7" s="2"/>
      <c r="M7" s="2"/>
    </row>
    <row r="8" spans="1:13" ht="15">
      <c r="A8" s="58">
        <v>4</v>
      </c>
      <c r="B8" s="47" t="s">
        <v>58</v>
      </c>
      <c r="C8" s="59">
        <v>11</v>
      </c>
      <c r="D8" s="59">
        <v>11</v>
      </c>
      <c r="E8" s="59">
        <v>11</v>
      </c>
      <c r="F8" s="59">
        <f t="shared" si="0"/>
        <v>33</v>
      </c>
      <c r="G8" s="59">
        <f t="shared" si="1"/>
        <v>33</v>
      </c>
      <c r="H8" s="59">
        <v>11</v>
      </c>
      <c r="I8" s="60">
        <v>10</v>
      </c>
      <c r="J8" s="61">
        <v>9</v>
      </c>
      <c r="K8" s="62">
        <f t="shared" si="2"/>
        <v>30</v>
      </c>
      <c r="L8" s="2"/>
      <c r="M8" s="2"/>
    </row>
    <row r="9" spans="1:13" ht="15">
      <c r="A9" s="58">
        <v>5</v>
      </c>
      <c r="B9" s="47" t="s">
        <v>59</v>
      </c>
      <c r="C9" s="59">
        <v>8</v>
      </c>
      <c r="D9" s="59">
        <v>7</v>
      </c>
      <c r="E9" s="59">
        <v>6</v>
      </c>
      <c r="F9" s="59">
        <f t="shared" si="0"/>
        <v>18</v>
      </c>
      <c r="G9" s="59">
        <f t="shared" si="1"/>
        <v>21</v>
      </c>
      <c r="H9" s="59">
        <v>6</v>
      </c>
      <c r="I9" s="60">
        <v>11</v>
      </c>
      <c r="J9" s="61">
        <v>7</v>
      </c>
      <c r="K9" s="62">
        <f t="shared" si="2"/>
        <v>24</v>
      </c>
      <c r="L9" s="2"/>
      <c r="M9" s="2"/>
    </row>
    <row r="10" spans="1:13" ht="15">
      <c r="A10" s="58">
        <v>6</v>
      </c>
      <c r="B10" s="47" t="s">
        <v>60</v>
      </c>
      <c r="C10" s="59">
        <v>3</v>
      </c>
      <c r="D10" s="59">
        <v>2</v>
      </c>
      <c r="E10" s="59">
        <v>5</v>
      </c>
      <c r="F10" s="59">
        <f t="shared" si="0"/>
        <v>15</v>
      </c>
      <c r="G10" s="59">
        <f t="shared" si="1"/>
        <v>10</v>
      </c>
      <c r="H10" s="59">
        <v>5</v>
      </c>
      <c r="I10" s="60">
        <v>7</v>
      </c>
      <c r="J10" s="61">
        <v>8</v>
      </c>
      <c r="K10" s="62">
        <f t="shared" si="2"/>
        <v>20</v>
      </c>
      <c r="L10" s="2"/>
      <c r="M10" s="2"/>
    </row>
    <row r="11" spans="1:13" ht="15">
      <c r="A11" s="58">
        <v>7</v>
      </c>
      <c r="B11" s="47" t="s">
        <v>61</v>
      </c>
      <c r="C11" s="59">
        <v>6</v>
      </c>
      <c r="D11" s="59">
        <v>9</v>
      </c>
      <c r="E11" s="59">
        <v>7</v>
      </c>
      <c r="F11" s="59">
        <f t="shared" si="0"/>
        <v>21</v>
      </c>
      <c r="G11" s="59">
        <f t="shared" si="1"/>
        <v>22</v>
      </c>
      <c r="H11" s="59">
        <v>7</v>
      </c>
      <c r="I11" s="60">
        <v>6</v>
      </c>
      <c r="J11" s="61">
        <v>5</v>
      </c>
      <c r="K11" s="62">
        <f t="shared" si="2"/>
        <v>18</v>
      </c>
      <c r="L11" s="2"/>
      <c r="M11" s="2"/>
    </row>
    <row r="12" spans="1:13" ht="15">
      <c r="A12" s="58">
        <v>8</v>
      </c>
      <c r="B12" s="47" t="s">
        <v>64</v>
      </c>
      <c r="C12" s="59">
        <v>10</v>
      </c>
      <c r="D12" s="59">
        <v>5</v>
      </c>
      <c r="E12" s="59">
        <v>8</v>
      </c>
      <c r="F12" s="59">
        <f t="shared" si="0"/>
        <v>24</v>
      </c>
      <c r="G12" s="59">
        <f t="shared" si="1"/>
        <v>23</v>
      </c>
      <c r="H12" s="59">
        <v>8</v>
      </c>
      <c r="I12" s="60">
        <v>4</v>
      </c>
      <c r="J12" s="61">
        <v>4</v>
      </c>
      <c r="K12" s="62">
        <f t="shared" si="2"/>
        <v>16</v>
      </c>
      <c r="L12" s="2"/>
      <c r="M12" s="2"/>
    </row>
    <row r="13" spans="1:13" ht="15">
      <c r="A13" s="58">
        <v>9</v>
      </c>
      <c r="B13" s="47" t="s">
        <v>62</v>
      </c>
      <c r="C13" s="59">
        <v>2</v>
      </c>
      <c r="D13" s="59">
        <v>6</v>
      </c>
      <c r="E13" s="59">
        <v>3</v>
      </c>
      <c r="F13" s="59">
        <f t="shared" si="0"/>
        <v>9</v>
      </c>
      <c r="G13" s="59">
        <f t="shared" si="1"/>
        <v>11</v>
      </c>
      <c r="H13" s="59">
        <v>3</v>
      </c>
      <c r="I13" s="60">
        <v>3</v>
      </c>
      <c r="J13" s="61">
        <v>6</v>
      </c>
      <c r="K13" s="62">
        <f t="shared" si="2"/>
        <v>12</v>
      </c>
      <c r="L13" s="2"/>
      <c r="M13" s="2"/>
    </row>
    <row r="14" spans="1:13" ht="15">
      <c r="A14" s="58">
        <v>10</v>
      </c>
      <c r="B14" s="47" t="s">
        <v>63</v>
      </c>
      <c r="C14" s="59">
        <v>4</v>
      </c>
      <c r="D14" s="59">
        <v>4</v>
      </c>
      <c r="E14" s="59">
        <v>2</v>
      </c>
      <c r="F14" s="59">
        <f t="shared" si="0"/>
        <v>6</v>
      </c>
      <c r="G14" s="59">
        <f t="shared" si="1"/>
        <v>10</v>
      </c>
      <c r="H14" s="59">
        <v>2</v>
      </c>
      <c r="I14" s="60">
        <v>5</v>
      </c>
      <c r="J14" s="61">
        <v>3</v>
      </c>
      <c r="K14" s="62">
        <f t="shared" si="2"/>
        <v>10</v>
      </c>
      <c r="L14" s="2"/>
      <c r="M14" s="2"/>
    </row>
    <row r="15" spans="1:13" ht="15">
      <c r="A15" s="58">
        <v>11</v>
      </c>
      <c r="B15" s="47" t="s">
        <v>65</v>
      </c>
      <c r="C15" s="59">
        <v>5</v>
      </c>
      <c r="D15" s="59">
        <v>3</v>
      </c>
      <c r="E15" s="59">
        <v>4</v>
      </c>
      <c r="F15" s="59">
        <f t="shared" si="0"/>
        <v>12</v>
      </c>
      <c r="G15" s="59">
        <f t="shared" si="1"/>
        <v>12</v>
      </c>
      <c r="H15" s="59">
        <v>4</v>
      </c>
      <c r="I15" s="60">
        <v>2</v>
      </c>
      <c r="J15" s="61">
        <v>2</v>
      </c>
      <c r="K15" s="62">
        <f t="shared" si="2"/>
        <v>8</v>
      </c>
      <c r="L15" s="2"/>
      <c r="M15" s="2"/>
    </row>
    <row r="16" spans="1:13" ht="15">
      <c r="A16" s="58">
        <v>12</v>
      </c>
      <c r="B16" s="47" t="s">
        <v>66</v>
      </c>
      <c r="C16" s="59">
        <v>0</v>
      </c>
      <c r="D16" s="59">
        <v>0</v>
      </c>
      <c r="E16" s="59">
        <v>0</v>
      </c>
      <c r="F16" s="59">
        <f t="shared" si="0"/>
        <v>0</v>
      </c>
      <c r="G16" s="59">
        <f t="shared" si="1"/>
        <v>0</v>
      </c>
      <c r="H16" s="59">
        <v>1</v>
      </c>
      <c r="I16" s="60">
        <v>1</v>
      </c>
      <c r="J16" s="61">
        <v>0</v>
      </c>
      <c r="K16" s="62">
        <f t="shared" si="2"/>
        <v>2</v>
      </c>
      <c r="L16" s="2"/>
      <c r="M16" s="2"/>
    </row>
    <row r="17" spans="1:13" ht="15" customHeight="1">
      <c r="A17" s="2"/>
      <c r="B17" s="2"/>
      <c r="C17" s="2"/>
      <c r="D17" s="2" t="s">
        <v>20</v>
      </c>
      <c r="E17" s="2"/>
      <c r="F17" s="2"/>
      <c r="G17" s="2"/>
      <c r="H17" s="2"/>
      <c r="I17" s="2"/>
      <c r="J17" s="2" t="s">
        <v>97</v>
      </c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 t="s">
        <v>98</v>
      </c>
      <c r="K18" s="2"/>
      <c r="L18" s="2"/>
      <c r="M18" s="2"/>
    </row>
  </sheetData>
  <sheetProtection password="CFE5" sheet="1" objects="1" scenarios="1"/>
  <mergeCells count="12">
    <mergeCell ref="A1:K2"/>
    <mergeCell ref="J3:J4"/>
    <mergeCell ref="K3:K4"/>
    <mergeCell ref="I3:I4"/>
    <mergeCell ref="A3:A4"/>
    <mergeCell ref="B3:B4"/>
    <mergeCell ref="C3:C4"/>
    <mergeCell ref="D3:D4"/>
    <mergeCell ref="G3:G4"/>
    <mergeCell ref="E3:E4"/>
    <mergeCell ref="H3:H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MUTLU</cp:lastModifiedBy>
  <cp:lastPrinted>2011-06-23T10:28:09Z</cp:lastPrinted>
  <dcterms:created xsi:type="dcterms:W3CDTF">2010-12-04T07:06:35Z</dcterms:created>
  <dcterms:modified xsi:type="dcterms:W3CDTF">2011-06-23T20:02:35Z</dcterms:modified>
  <cp:category/>
  <cp:version/>
  <cp:contentType/>
  <cp:contentStatus/>
</cp:coreProperties>
</file>